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05" windowHeight="7500" activeTab="2"/>
  </bookViews>
  <sheets>
    <sheet name="Kwoty -08.04.2011" sheetId="1" r:id="rId1"/>
    <sheet name="Liczba szkół -101" sheetId="2" r:id="rId2"/>
    <sheet name="Beneficjenci programu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<sst xmlns="http://schemas.openxmlformats.org/spreadsheetml/2006/main" count="328" uniqueCount="172">
  <si>
    <t>Lp.</t>
  </si>
  <si>
    <t>Nazwa szkoły</t>
  </si>
  <si>
    <t>Organ prowadzący</t>
  </si>
  <si>
    <t>Gmina</t>
  </si>
  <si>
    <t>Numer umowy</t>
  </si>
  <si>
    <t xml:space="preserve">Koszt całkowity projektu </t>
  </si>
  <si>
    <t>Kwota wnioskowana z programu rządowego "Radosna szkoła"</t>
  </si>
  <si>
    <t>Kwota przyznana z programu rządowego "Radosna szkoła"</t>
  </si>
  <si>
    <t>Wkład procentowy budżetu państwa</t>
  </si>
  <si>
    <t>Wkład własny Beneficjenta</t>
  </si>
  <si>
    <t>Zespół Szkół Nr 3 w Kwaczale</t>
  </si>
  <si>
    <t>Gmina Alwernia</t>
  </si>
  <si>
    <t>Szkoła Podstawowa im. Tadeusza Kościuszki w Regulicach</t>
  </si>
  <si>
    <t>Szkoła Podstawowa im. Stanisława Wyspiańskiego w Porębie Żegoty</t>
  </si>
  <si>
    <t>Szkoła Podstawowa im. Marii Konopnickiej w Łazanach</t>
  </si>
  <si>
    <t>Gmina Biskupice</t>
  </si>
  <si>
    <t>Publiczna Szkoła Podstawowa Nr 5 im. Jana Matejki w Bochni</t>
  </si>
  <si>
    <t>Gmina Miasta Bochnia</t>
  </si>
  <si>
    <t>Publiczna Szkoła Podstawowa Nr 7 im. Jana Pawła II w Bochni</t>
  </si>
  <si>
    <t>Szkoła Podstawowa Nr 6 im. Jana Pawła II w Chrzanowie</t>
  </si>
  <si>
    <t>Miasto Chrzanów</t>
  </si>
  <si>
    <t>Zespół Szkół Nr 2 w Chrzanowie, Szkoła Podstawowa nr 10 Armii Krajowej w Chrzanowie</t>
  </si>
  <si>
    <t>Zespół Szkół w Płazie</t>
  </si>
  <si>
    <t>Chrzanów</t>
  </si>
  <si>
    <t>91/UT/II/2011</t>
  </si>
  <si>
    <t>Zespół Placówek Oświatowych w Wołowicach</t>
  </si>
  <si>
    <t>Gmina Czernichów</t>
  </si>
  <si>
    <t>Zespół Placówek Oświatowych w Kamieniu</t>
  </si>
  <si>
    <t>Zespół Placówek Oświatowych, Szkoła Podstawowa w Rybnej</t>
  </si>
  <si>
    <t>Zespół Szkół Ogólnokształcących  Szkoła Podstawowa im. Leopolda Węgrzynowicza</t>
  </si>
  <si>
    <t>Gmina Dobra</t>
  </si>
  <si>
    <t xml:space="preserve">Szkoła Podstawowa im. Orła Białego w Marszowicach </t>
  </si>
  <si>
    <t>Gmina Gdów</t>
  </si>
  <si>
    <t>Szkoła Podstawowa im.Władysława Broniewskiego w Szreniawie</t>
  </si>
  <si>
    <t>Gmina Gołcza</t>
  </si>
  <si>
    <t xml:space="preserve">Miejski Zespół Szkół Nr 5 im. Ks.Jan Twardowskiego w Gorlicach </t>
  </si>
  <si>
    <t>Gmina Miejska Gorlice</t>
  </si>
  <si>
    <t xml:space="preserve">Miejski Zespół Szkół nr 3 im. Św. Jana Kantego w Gorlicach </t>
  </si>
  <si>
    <t>Szkoła Podstawowa im. Janusza Korczaka w Roztoce Brzezinach</t>
  </si>
  <si>
    <t>Gmina Gródek Nad Dunajcem</t>
  </si>
  <si>
    <t>Zespół Szkół, Szkoła Podstawowa im. Jana Pawła II w Podolu-Górowej</t>
  </si>
  <si>
    <t>Zespół Szkół, Szkoła Podstawowa i Gimnazjum Nr 1 w Rożnowie</t>
  </si>
  <si>
    <t xml:space="preserve">Szkoła Podstawowa w Lipiu </t>
  </si>
  <si>
    <t>Zespół Szkół, Szkoła Podstawowa  i Gimnazjum Nr 3 w Jelnej</t>
  </si>
  <si>
    <t>Zespół Szkół w Gródku nad Dunajcem, Szkoła Podstawowa im. Kardynała Stefana Wyszyńskiego w Gródku nad Dunajcem</t>
  </si>
  <si>
    <t xml:space="preserve">Szkoła Podstawowa w Siennej </t>
  </si>
  <si>
    <t>Szkoła Podstawowa im. Ks. Jan Twardowskiego w Widomej</t>
  </si>
  <si>
    <t>Gmina Iwanowice</t>
  </si>
  <si>
    <t>Zespół Szkół w Podwilku</t>
  </si>
  <si>
    <t>Gmina Jabłonka</t>
  </si>
  <si>
    <t>Jabłonka</t>
  </si>
  <si>
    <t>56/UT/II/2011</t>
  </si>
  <si>
    <t>Zespół Szkół w Lipnicy Małej</t>
  </si>
  <si>
    <t>57/UT/I/2011</t>
  </si>
  <si>
    <t xml:space="preserve">Szkoła Podstawowa Nr 1 w Lipnicy Małej </t>
  </si>
  <si>
    <t>Zespół Szkoł Nr 1 im. Mikołaja Zebrzydowskiego w Kalwarii Zebrzydowskiej</t>
  </si>
  <si>
    <t>Gmina Kalwaria Zebrzydowska</t>
  </si>
  <si>
    <t>Zespół Szkoł Nr 7 w Barwałdzie Średnim</t>
  </si>
  <si>
    <t>Szkoła Podstawowa Nr 1 im. Bohaterów Warszawy w Kamienicy</t>
  </si>
  <si>
    <t>Gmina Kamienica</t>
  </si>
  <si>
    <t>Zespół Podstawowo-Gimiazialnych w Kamionce Wielkiej, Szkoła Podstawowa Nr  im.Władysława Orkana</t>
  </si>
  <si>
    <t>Gmina Kamionka Wielka</t>
  </si>
  <si>
    <t>Kamionka Wielka</t>
  </si>
  <si>
    <t>20/UT/I/2011</t>
  </si>
  <si>
    <t>Zespół Szkół Ogólnokształcących Nr 51, Szkoła Podstawowa z Oddziałami Sportowymi Nr 5 w Krakowie</t>
  </si>
  <si>
    <t>Gmina Miejska Kraków</t>
  </si>
  <si>
    <t>Szkoła Podstawowa Nr 40 w Krakowie</t>
  </si>
  <si>
    <t>Szkoła Podstawowa Nr 43 im. Komisji Edukacji Narodowej w Krakowie</t>
  </si>
  <si>
    <t>Szkoła Podstawowa Nr 64 im. Tadeusza Kościuszki w Krakowie</t>
  </si>
  <si>
    <t>Szkoła Podstawowa Nr 89 im. Kornela Makuszyńskiego w Krakowie</t>
  </si>
  <si>
    <t>Zespół Szkół Ogólnokształcących Integracyjnych Nr 7 w Krakowie</t>
  </si>
  <si>
    <t>Szkoła Podstawowa Nr 113 im. Leopolda Węgrzynowicza w Krakowie</t>
  </si>
  <si>
    <t>Szkoła Podstawowa Nr 155 im. Św. Jadwigii Królowej w Krakowie</t>
  </si>
  <si>
    <t>Szkoła Podstawowa im. Królowej Jadwigi w Wysokiem</t>
  </si>
  <si>
    <t>Gmina Limanowa</t>
  </si>
  <si>
    <t>Zespół Szkół Samorządowych Nr 3 im. ks.płk. Józef Jońca w Limanowej</t>
  </si>
  <si>
    <t>Miasto Limanowa</t>
  </si>
  <si>
    <t>Szkoła Podstawowa w Młynnem</t>
  </si>
  <si>
    <t>Szkoła Podstawowa im.Władysława Orkana w Skomielnej Białej</t>
  </si>
  <si>
    <t>Gmina Lubień</t>
  </si>
  <si>
    <t>Szkoła Podstawowa im. Adama Mickiewicza w Tenczynie</t>
  </si>
  <si>
    <t>Publiczna Szkoła Podstawowa im. Ks. Jana Twardowskiego w Cichawce</t>
  </si>
  <si>
    <t>Gmina Łapanów</t>
  </si>
  <si>
    <t xml:space="preserve">Szkoła Podstawowa im. Kardynała Stefana Wyszyńskiego w Michalczowej </t>
  </si>
  <si>
    <t>Gmina Łososina Dolna</t>
  </si>
  <si>
    <t>Szkoła Podstawowa w Stańkowej</t>
  </si>
  <si>
    <t>Szkoła Podstawowa im. Mjra.pil Jerzego Iszkowskiego w Tęgoborzy</t>
  </si>
  <si>
    <t>Szkoła Podstawowa Nr 2 im. Bolesława Prusa w Makowie Podhalńskim</t>
  </si>
  <si>
    <t>Gmina Maków Podhalański</t>
  </si>
  <si>
    <t>Szkoła Podstawowa im. Jana Pawła II w Żarnówce</t>
  </si>
  <si>
    <t xml:space="preserve">Zespół Szkół w Michałowicach, Szkoła Podstawowa im. Jana Pawła II </t>
  </si>
  <si>
    <t>Gmina Michałowice</t>
  </si>
  <si>
    <t xml:space="preserve">Szkoła Podstawowa  w Bukowskiej  Woli im. Samodzielnej Brygady Strzelców Karpackich-Obrońców Tobruku </t>
  </si>
  <si>
    <t>Gmina Miechów</t>
  </si>
  <si>
    <t>Szkoła Podstawowa Nr 1 im. Henryka Sienkiewicza w Miechowie</t>
  </si>
  <si>
    <t>Szkoła Podstawowa Nr 2 im. Juliana Tuwima w Kasince Małej</t>
  </si>
  <si>
    <t>Gmina Mszana Dolna</t>
  </si>
  <si>
    <t>Szkoła Podstawowa  Nr 2 im. Św. Stanisława Kostki w Lubomierzu</t>
  </si>
  <si>
    <t xml:space="preserve">Zespół Placówek Oświatowych, Szkoła Podstawowa  Nr 1 im. Marii Konopnickiej w Mszanie Górnej </t>
  </si>
  <si>
    <t>Zespół Szkolno-Przedszkolny Szkoła Podstawowa w Powroźniku</t>
  </si>
  <si>
    <t>Miasto i Gmina Uzdrowiskowa Muszyna</t>
  </si>
  <si>
    <t>Szkoła Podstawowa Nr 2 im. Jana Pawla II w Muszynie</t>
  </si>
  <si>
    <t>Zespół Szkolno-Przedszkolny, Szkoła Podstawowa w Żegiestowie</t>
  </si>
  <si>
    <t>Szkoła Podstawowa w Lasku</t>
  </si>
  <si>
    <t>Gmina Nowy Targ</t>
  </si>
  <si>
    <t>Szkoła Podstawowa w Krauszowie</t>
  </si>
  <si>
    <t>Szkoła Podstawowa im. Stanisława Staszica w Dursztynie</t>
  </si>
  <si>
    <t xml:space="preserve">Szkoła Podstawowa im. Jana Pawła II </t>
  </si>
  <si>
    <t>Gmina Ochotnica Dolna</t>
  </si>
  <si>
    <t>Szkoła Podstawowa im. Marii Kozaczkowej w Zalipiu</t>
  </si>
  <si>
    <t>Gmina Olesno</t>
  </si>
  <si>
    <t xml:space="preserve">Szkoła Podstawowa w Pliczy Żelichowskiej </t>
  </si>
  <si>
    <t>Samorządowa Szkoła Podstawowa w Ibramowicach</t>
  </si>
  <si>
    <t>Gmina Pałecznica</t>
  </si>
  <si>
    <t xml:space="preserve">Samorządowa Szkoła Podstawowa w Pałecznicy </t>
  </si>
  <si>
    <t>Szkoła Podstawowa Nr 3 Armii Krajowej w Pcimiu</t>
  </si>
  <si>
    <t>Gmina Pcim</t>
  </si>
  <si>
    <t>Szkoła Podstawowa w Podsarniu</t>
  </si>
  <si>
    <t>Gmina Raba Wyżna</t>
  </si>
  <si>
    <t>Szkoła Podstawowa im. Marii Konopnickiej w Luszowicach</t>
  </si>
  <si>
    <t>Gmina Radgoszcz</t>
  </si>
  <si>
    <t>Szkoła Podstawowa w Małcu</t>
  </si>
  <si>
    <t xml:space="preserve">Zespół Szkolno-Przedszkolny w Zalasowej </t>
  </si>
  <si>
    <t>Gmina Ryglice</t>
  </si>
  <si>
    <t>Zespół Placowek Oświatowych w Sieprawiu</t>
  </si>
  <si>
    <t>Gmina Siepraw</t>
  </si>
  <si>
    <t xml:space="preserve">Szkoła Podstawowa Nr 4 im. Henryka Dabrowskiego w Słopnicach </t>
  </si>
  <si>
    <t>Gmina Słopnice</t>
  </si>
  <si>
    <t>Szkoła Podstawowa Nr 1 z filią Słopnice-Granice, Szkoła Podstawowa Nr 1 im. Jana Kantego Andrusikiewicza w Słopnicach</t>
  </si>
  <si>
    <t>Szkoła Podstawowa Nr 3 im. Ojca Świętego Jana Pawła II w Spytkowicach</t>
  </si>
  <si>
    <t>Gmina Spytkowice (Powiat Nowotarski)</t>
  </si>
  <si>
    <t>Szkoła Podstawowa im. ks. Prof. Józefa Tischnera w Starym Sączu</t>
  </si>
  <si>
    <t>Gmina Stary Sącz</t>
  </si>
  <si>
    <t>Zespół Szkół, Podstawowa i Gimnazjum w Barcicach</t>
  </si>
  <si>
    <t xml:space="preserve">Szkoła Podstawowa w Szczurowej </t>
  </si>
  <si>
    <t xml:space="preserve">Gmina Szczurowa </t>
  </si>
  <si>
    <t>Publiczna Szkoła Podstawowa im. Tadeusza Kościuszki w Strzelcach Wielkich</t>
  </si>
  <si>
    <t xml:space="preserve">Szkoła Podstawowa nr 20 im. Ks. Kardynała Stefana Wyszyńskiego w Szerzynach </t>
  </si>
  <si>
    <t>Gmina Szerzyny</t>
  </si>
  <si>
    <t>Szkoła Podstawowa im. Michaliny Stasiukowej w Ochojnie</t>
  </si>
  <si>
    <t>Gmina Świątniki Górne</t>
  </si>
  <si>
    <t>Szkoła Podstawowa we Wrząsowicach</t>
  </si>
  <si>
    <t>Szkoła Podstawowa Nr 3 im. Marii Konopnickiej w Tarnowie</t>
  </si>
  <si>
    <t>Gmina Miasta Tarnowa</t>
  </si>
  <si>
    <t>Szkoła Podstawowa Nr 15 im. Gen. Józefa Bema</t>
  </si>
  <si>
    <t>Szkoła Podstawowa Nr 18 im. Jana Kochanowskiego</t>
  </si>
  <si>
    <t>Zespół Szkół Ogólnokształcacych nr 4, Szkoła Podstawowa nr 23 im. Jana Pawła II w Tarnowie</t>
  </si>
  <si>
    <t>Szkoła Podstawowa Nr 2 im. Stanisława Marusarza w Tokarni</t>
  </si>
  <si>
    <t>Gmina Tokarnia</t>
  </si>
  <si>
    <t>Szkoła Podstawowa im. Ojca Piotra Palucha w Skomielnej Czarnej</t>
  </si>
  <si>
    <t>Szkoła Podstawowa im. Juliusza Słowackiego w Lgocie</t>
  </si>
  <si>
    <t>Gmina Trzebinia</t>
  </si>
  <si>
    <t>Szkoła Podstawowa im. Tadeusza Kościuszki w Bolęcinie</t>
  </si>
  <si>
    <t>Szkoła Podstawowa Nr 3  im. Ignacego Łukasiewicza w Trzebini</t>
  </si>
  <si>
    <t>Szkoła Podstawowa im. Jana Pawła II w Zabłędzy</t>
  </si>
  <si>
    <t>Gmina Tuchów</t>
  </si>
  <si>
    <t>Zespół Szkolno-Przedszkolny im. Władysława Broniewskiego w Przybradzu, Szkoła Podstawowa w Przybradzu</t>
  </si>
  <si>
    <t>Gmina Wieprz</t>
  </si>
  <si>
    <t>Szkoła Podstawowa im.por. Piotra Olka ps "Gołąb" w Kobylanach</t>
  </si>
  <si>
    <t>Gmina Zabierzów</t>
  </si>
  <si>
    <t>Zespół Szkół w Rząsce</t>
  </si>
  <si>
    <t>Szkoła Podstawowa Nr 9 w Zakopanem</t>
  </si>
  <si>
    <t>Miasto Zakopane</t>
  </si>
  <si>
    <t>Szkoła Podstawowa w Bobrownikach Wielkich</t>
  </si>
  <si>
    <t>Gmina Żabno</t>
  </si>
  <si>
    <t>Zespół Szkoły Podstawowej i Gimnazjum Publicznego w Niedomicach</t>
  </si>
  <si>
    <t>Społeczna Szkoła Podstawowa Nr 4 im. Juliusza Słowackiego w Krakowie</t>
  </si>
  <si>
    <t>Samodzielne Koło Terenowe nr 64 Społecznego Towarzystwa Oświatowego w Krakowie</t>
  </si>
  <si>
    <t>Liczba projektów na terenie gminy</t>
  </si>
  <si>
    <t>Razem</t>
  </si>
  <si>
    <t>Organ Prowadzący</t>
  </si>
  <si>
    <t>Kwota przyznana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</si>
</sst>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9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21" borderId="10" xfId="0" applyFont="1" applyFill="1" applyBorder="1" applyAlignment="1">
      <alignment horizontal="center" vertical="center" wrapText="1"/>
    </xf>
    <xf numFmtId="0" fontId="17" fillId="21" borderId="10" xfId="0" applyFont="1" applyFill="1" applyBorder="1" applyAlignment="1">
      <alignment horizontal="center" vertical="center"/>
    </xf>
    <xf numFmtId="164" fontId="17" fillId="21" borderId="10" xfId="0" applyNumberFormat="1" applyFont="1" applyFill="1" applyBorder="1" applyAlignment="1">
      <alignment horizontal="center" vertical="center" wrapText="1"/>
    </xf>
    <xf numFmtId="10" fontId="17" fillId="21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165" fontId="17" fillId="0" borderId="10" xfId="0" applyNumberFormat="1" applyFont="1" applyFill="1" applyBorder="1" applyAlignment="1">
      <alignment horizontal="right"/>
    </xf>
    <xf numFmtId="10" fontId="17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164" fontId="17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left" wrapText="1"/>
    </xf>
    <xf numFmtId="165" fontId="18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0" fillId="24" borderId="10" xfId="0" applyFill="1" applyBorder="1" applyAlignment="1">
      <alignment horizontal="right"/>
    </xf>
    <xf numFmtId="0" fontId="15" fillId="25" borderId="10" xfId="0" applyFont="1" applyFill="1" applyBorder="1" applyAlignment="1">
      <alignment/>
    </xf>
    <xf numFmtId="0" fontId="15" fillId="25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5" fillId="26" borderId="0" xfId="0" applyFont="1" applyFill="1" applyBorder="1" applyAlignment="1">
      <alignment/>
    </xf>
    <xf numFmtId="0" fontId="15" fillId="26" borderId="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usr\Home\MUW\CF\CF.VI\atal\Radosna%20Szko&#322;a%202011\Podzia&#322;%20na%20opiekun&#243;w\Place%20Zaba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ce zabaw-całość"/>
      <sheetName val="Ponownie"/>
      <sheetName val="Arkusz2"/>
      <sheetName val="Arkusz2 (3)"/>
      <sheetName val="Arkusz5"/>
      <sheetName val="Arkusz4"/>
      <sheetName val="Arkusz3"/>
      <sheetName val="Arkusz1"/>
      <sheetName val="Arkusz9"/>
      <sheetName val="Wnioski złożone z rezygnacji"/>
      <sheetName val="Liczba Organów Prowadzących"/>
      <sheetName val="Arkusz8"/>
      <sheetName val="Podział"/>
      <sheetName val="Po raz pierwszy"/>
    </sheetNames>
    <sheetDataSet>
      <sheetData sheetId="0">
        <row r="2">
          <cell r="B2" t="str">
            <v>Wnioski złożone na modernizację placów zabaw -</v>
          </cell>
        </row>
        <row r="3">
          <cell r="B3" t="str">
            <v>Nazwa szkoły</v>
          </cell>
          <cell r="C3" t="str">
            <v>Gmina</v>
          </cell>
        </row>
        <row r="4">
          <cell r="D4" t="str">
            <v>Numer (np.1/ZA/I/2011)</v>
          </cell>
          <cell r="E4" t="str">
            <v>Gmina</v>
          </cell>
        </row>
        <row r="5">
          <cell r="B5">
            <v>2</v>
          </cell>
          <cell r="C5">
            <v>3</v>
          </cell>
        </row>
        <row r="6">
          <cell r="B6" t="str">
            <v>Szkoła Podstawowa Nr 9 w Zakopanem</v>
          </cell>
          <cell r="C6" t="str">
            <v>Gmina Miasto Zakopane</v>
          </cell>
          <cell r="D6" t="str">
            <v>1/UT/I/2011</v>
          </cell>
          <cell r="E6" t="str">
            <v>Zakopane</v>
          </cell>
        </row>
        <row r="7">
          <cell r="B7" t="str">
            <v>Szkoła Podstawowa im. Jana Pawła II </v>
          </cell>
          <cell r="C7" t="str">
            <v>Gmina Ochotnica Dolna</v>
          </cell>
          <cell r="D7" t="str">
            <v>2/UT/I/2011</v>
          </cell>
          <cell r="E7" t="str">
            <v>Ochotnica Dolna</v>
          </cell>
        </row>
        <row r="8">
          <cell r="B8" t="str">
            <v>Szkoła Podstawowa im. Michaliny Stasiukowej w Ochojnie</v>
          </cell>
          <cell r="C8" t="str">
            <v>Gmina Świątniki Górne</v>
          </cell>
          <cell r="D8" t="str">
            <v>3/UT/I/2011</v>
          </cell>
          <cell r="E8" t="str">
            <v>Świątniki Górne</v>
          </cell>
        </row>
        <row r="9">
          <cell r="B9" t="str">
            <v>Szkoła Podstawowa we Wrząsowicach</v>
          </cell>
          <cell r="C9" t="str">
            <v>Gmina Świątniki Górne</v>
          </cell>
          <cell r="D9" t="str">
            <v>4/UT/I/2011</v>
          </cell>
          <cell r="E9" t="str">
            <v>Świątniki Górne</v>
          </cell>
        </row>
        <row r="10">
          <cell r="B10" t="str">
            <v>Zespół Szkoł Nr 7 w Barwałdzie Średnim</v>
          </cell>
          <cell r="C10" t="str">
            <v>Gmina Kalwaria Zebrzydowska</v>
          </cell>
          <cell r="D10" t="str">
            <v>5/UT/I/2011</v>
          </cell>
          <cell r="E10" t="str">
            <v>Kalwaria Zebrzydowska</v>
          </cell>
        </row>
        <row r="11">
          <cell r="B11" t="str">
            <v>Zespół Szkoł Nr 1 im. Mikołaja Zebrzydowskiego w Kalwarii Zebrzydowskiej</v>
          </cell>
          <cell r="C11" t="str">
            <v>Gmina Kalwaria Zebrzydowska</v>
          </cell>
          <cell r="D11" t="str">
            <v>6/UT/I/2011</v>
          </cell>
          <cell r="E11" t="str">
            <v>Kalwaria Zebrzydowska</v>
          </cell>
        </row>
        <row r="12">
          <cell r="B12" t="str">
            <v>Szkoła Podstawowa z Oddziałami Integracyjnymi Nr 4 w Oświęcimiu</v>
          </cell>
          <cell r="C12" t="str">
            <v>Miasto Oświęcim</v>
          </cell>
          <cell r="D12" t="str">
            <v>7/UT/I/2011</v>
          </cell>
          <cell r="E12" t="str">
            <v>Oświęcim</v>
          </cell>
        </row>
        <row r="13">
          <cell r="B13" t="str">
            <v>Szkoła Podstawowa Nr 9 im. Orędowników Pokoju w Oświęcimiu</v>
          </cell>
          <cell r="C13" t="str">
            <v>Miasto Oświęcim</v>
          </cell>
          <cell r="D13" t="str">
            <v>8/UT/I/2011</v>
          </cell>
          <cell r="E13" t="str">
            <v>Oświęcim</v>
          </cell>
        </row>
        <row r="14">
          <cell r="B14" t="str">
            <v>Szkoła Podstawowa im. Jana Pawła II w Zabłędzy</v>
          </cell>
          <cell r="C14" t="str">
            <v>Gmina Tuchów</v>
          </cell>
          <cell r="D14" t="str">
            <v>9/MO/II/2011</v>
          </cell>
          <cell r="E14" t="str">
            <v>Tuchów</v>
          </cell>
        </row>
        <row r="15">
          <cell r="B15" t="str">
            <v>Zespół Szkół Ogólnokształcących  Szkoła Podstawowa im. Leopolda Węgrzynowicza</v>
          </cell>
          <cell r="C15" t="str">
            <v>Gmina Dobra</v>
          </cell>
          <cell r="D15" t="str">
            <v>10/UT/II/2011</v>
          </cell>
          <cell r="E15" t="str">
            <v>Dobra</v>
          </cell>
        </row>
        <row r="16">
          <cell r="B16" t="str">
            <v>Zespół Szkolno-Przedszkolny Szkoła Podstawowa w Powroźniku</v>
          </cell>
          <cell r="C16" t="str">
            <v>Miasto i Gmina Uzdrowiskowa Muszyna</v>
          </cell>
          <cell r="D16" t="str">
            <v>11/UT/II/2011</v>
          </cell>
          <cell r="E16" t="str">
            <v>Muszyna</v>
          </cell>
        </row>
        <row r="17">
          <cell r="B17" t="str">
            <v>Szkoła Podstawowa Nr 2 im. Jana Pawla II w Muszynie</v>
          </cell>
          <cell r="C17" t="str">
            <v>Miasto i Gmina Uzdrowiskowa Muszyna</v>
          </cell>
          <cell r="D17" t="str">
            <v>12/UT/I/2011</v>
          </cell>
          <cell r="E17" t="str">
            <v>Muszyna</v>
          </cell>
        </row>
        <row r="18">
          <cell r="B18" t="str">
            <v>Zespół Szkolno-Przedszkolny, Szkoła Podstawowa w Żegiestowie</v>
          </cell>
          <cell r="C18" t="str">
            <v>Miasto i Gmina Uzdrowiskowa Muszyna</v>
          </cell>
          <cell r="D18" t="str">
            <v>13/UT/II/2011</v>
          </cell>
          <cell r="E18" t="str">
            <v>Muszyna</v>
          </cell>
        </row>
        <row r="19">
          <cell r="B19" t="str">
            <v>Publiczna Szkoła Podstawowa nr 5 im. Jana Matejki w Bochni</v>
          </cell>
          <cell r="C19" t="str">
            <v>Gmina Miasta Bochnia</v>
          </cell>
          <cell r="D19" t="str">
            <v>14/UT/II/2011</v>
          </cell>
          <cell r="E19" t="str">
            <v>Bochnia</v>
          </cell>
        </row>
        <row r="20">
          <cell r="B20" t="str">
            <v>Publiczna Szkoła Podstawowa Nr 7 im. Jana Pawła II w Bochni</v>
          </cell>
          <cell r="C20" t="str">
            <v>Gmina Miasta Bochnia</v>
          </cell>
          <cell r="D20" t="str">
            <v>15/UT/II/2011</v>
          </cell>
          <cell r="E20" t="str">
            <v>Bochnia</v>
          </cell>
        </row>
        <row r="21">
          <cell r="B21" t="str">
            <v>Szkoła Podstawowa nr 3  im. Ignacego Łukasiewicza w Trzebini</v>
          </cell>
          <cell r="C21" t="str">
            <v>Gmina Trzebinia</v>
          </cell>
          <cell r="D21" t="str">
            <v>16/UT/I/2011</v>
          </cell>
          <cell r="E21" t="str">
            <v>Trzebinia</v>
          </cell>
        </row>
        <row r="22">
          <cell r="B22" t="str">
            <v>Szkoła Podstawowa im. Juliusza Słowackiego w Lgocie</v>
          </cell>
          <cell r="C22" t="str">
            <v>Gmina Trzebinia</v>
          </cell>
          <cell r="D22" t="str">
            <v>17/UT/I/2011</v>
          </cell>
          <cell r="E22" t="str">
            <v>Trzebinia</v>
          </cell>
        </row>
        <row r="23">
          <cell r="B23" t="str">
            <v>Szkoła Podstawowa im. Tadeusza Kościuszki w Bolęcinie</v>
          </cell>
          <cell r="C23" t="str">
            <v>Gmina Trzebinia</v>
          </cell>
          <cell r="D23" t="str">
            <v>18/UT/I/2011</v>
          </cell>
          <cell r="E23" t="str">
            <v>Trzebinia</v>
          </cell>
        </row>
        <row r="24">
          <cell r="B24" t="str">
            <v>Zespół Szkół Samorządowych Nr 3 im. ks.płk. Józef Jońca w Limanowej</v>
          </cell>
          <cell r="C24" t="str">
            <v>Miasto Limanowa</v>
          </cell>
          <cell r="D24" t="str">
            <v>19/UT/I/2011</v>
          </cell>
          <cell r="E24" t="str">
            <v>Limanowa</v>
          </cell>
        </row>
        <row r="25">
          <cell r="B25" t="str">
            <v>Zespół Podstawowo-Gimiazialnych w Kamionce Wielkiej, Szkoła Podstawowa nr 1 im.Władysława Orkana</v>
          </cell>
          <cell r="C25" t="str">
            <v>Gmina Kamionka Wielka</v>
          </cell>
          <cell r="D25" t="str">
            <v>20/UT/I/2011</v>
          </cell>
          <cell r="E25" t="str">
            <v>Kamionka Wielka</v>
          </cell>
        </row>
        <row r="26">
          <cell r="B26" t="str">
            <v>Szkoła Podstawowa nr 1 im. Bohaterów Warszawy w Kamienicy</v>
          </cell>
          <cell r="C26" t="str">
            <v>Gmina Kamienica</v>
          </cell>
          <cell r="D26" t="str">
            <v>21/UT/II/2011</v>
          </cell>
          <cell r="E26" t="str">
            <v>Kamienica</v>
          </cell>
        </row>
        <row r="27">
          <cell r="B27" t="str">
            <v>Szkoła Podstawowa nr 9 im. Tadeusza Kościuszki </v>
          </cell>
          <cell r="C27" t="str">
            <v>Miasto Nowy Sącz</v>
          </cell>
          <cell r="D27" t="str">
            <v>22/UT/I/2011</v>
          </cell>
          <cell r="E27" t="str">
            <v>Nowy Sącz</v>
          </cell>
        </row>
        <row r="28">
          <cell r="B28" t="str">
            <v>Szkoła Podstawowa nr 7 im. Obrońców Pokoju w Nowym Sączu </v>
          </cell>
          <cell r="C28" t="str">
            <v>Miasto Nowy Sącz</v>
          </cell>
          <cell r="D28" t="str">
            <v>23/UT/II/2011</v>
          </cell>
          <cell r="E28" t="str">
            <v>Nowy Sącz</v>
          </cell>
        </row>
        <row r="29">
          <cell r="B29" t="str">
            <v>Zespól Szkół Podstawowo-Gimnazjalnych nr 2 w Nowym Sączu, Szkoła Podstawowa nr 16</v>
          </cell>
          <cell r="C29" t="str">
            <v>Miasto Nowy Sącz</v>
          </cell>
          <cell r="D29" t="str">
            <v>24/UT/II/2011</v>
          </cell>
          <cell r="E29" t="str">
            <v>Nowy Sącz</v>
          </cell>
        </row>
        <row r="30">
          <cell r="B30" t="str">
            <v>Szkoła Podstawowa nr 20 im. Kardynała Stefana Wyszyńskiego w  Nowym Sączu </v>
          </cell>
          <cell r="C30" t="str">
            <v>Miasto Nowy Sącz</v>
          </cell>
          <cell r="D30" t="str">
            <v>25/UT/II/2011</v>
          </cell>
          <cell r="E30" t="str">
            <v>Nowy Sącz</v>
          </cell>
        </row>
        <row r="31">
          <cell r="B31" t="str">
            <v>Szkoła Podstawowa im. Marii Konopnickiej w Luszowicach</v>
          </cell>
          <cell r="C31" t="str">
            <v>Gmina Radgoszcz</v>
          </cell>
          <cell r="D31" t="str">
            <v>26/UT/II/2011</v>
          </cell>
          <cell r="E31" t="str">
            <v>Radgoszcz</v>
          </cell>
        </row>
        <row r="32">
          <cell r="B32" t="str">
            <v>Szkoła Podstawowa w Małcu</v>
          </cell>
          <cell r="C32" t="str">
            <v>Gmina Radgoszcz</v>
          </cell>
          <cell r="D32" t="str">
            <v>27/UT/II/2011</v>
          </cell>
          <cell r="E32" t="str">
            <v>Radgoszcz</v>
          </cell>
        </row>
        <row r="33">
          <cell r="B33" t="str">
            <v>Zespół Placówek Oświatowych w Wołowicach</v>
          </cell>
          <cell r="C33" t="str">
            <v>Gmina Czernichów</v>
          </cell>
          <cell r="D33" t="str">
            <v>28/UT/II/2011</v>
          </cell>
          <cell r="E33" t="str">
            <v>Czernichów</v>
          </cell>
        </row>
        <row r="34">
          <cell r="B34" t="str">
            <v>Zespół Placówek Oświatowych w Kamieniu</v>
          </cell>
          <cell r="C34" t="str">
            <v>Gmina Czernichów</v>
          </cell>
          <cell r="D34" t="str">
            <v>29/UT/II/2011</v>
          </cell>
          <cell r="E34" t="str">
            <v>Czernichów</v>
          </cell>
        </row>
        <row r="35">
          <cell r="B35" t="str">
            <v>Zespół Placówek Oświatowych, Szkoła Podstawowa w Rybnej</v>
          </cell>
          <cell r="C35" t="str">
            <v>Gmina Czernichów</v>
          </cell>
          <cell r="D35" t="str">
            <v>30/UT/II/2011</v>
          </cell>
          <cell r="E35" t="str">
            <v>Czernichów</v>
          </cell>
        </row>
        <row r="36">
          <cell r="B36" t="str">
            <v>Szkoła Podstawowa nr 20 im. Ks. Kardynała Stefana Wyszyńskiego w Szerzynach </v>
          </cell>
          <cell r="C36" t="str">
            <v>Gmina Szerzyny</v>
          </cell>
          <cell r="D36" t="str">
            <v>31/UT/II/2011</v>
          </cell>
          <cell r="E36" t="str">
            <v>Szerzyny</v>
          </cell>
        </row>
        <row r="37">
          <cell r="B37" t="str">
            <v>Szkoła Podstawowa nr 1 im. Mikołaja Kopernika w Olkuszu</v>
          </cell>
          <cell r="C37" t="str">
            <v>Gmina Olkusz</v>
          </cell>
          <cell r="D37" t="str">
            <v>32/UT/II/2011</v>
          </cell>
          <cell r="E37" t="str">
            <v>Olkusz</v>
          </cell>
        </row>
        <row r="38">
          <cell r="B38" t="str">
            <v>Zespół Szkolno-Przedszkolny Integracyjny nr, Szkoła Podstawowa nr 2 z Odziałami Integratycyjnymi</v>
          </cell>
          <cell r="C38" t="str">
            <v>Gmina Olkusz</v>
          </cell>
          <cell r="D38" t="str">
            <v>33/UT/I/2011</v>
          </cell>
          <cell r="E38" t="str">
            <v>Olkusz</v>
          </cell>
        </row>
        <row r="39">
          <cell r="B39" t="str">
            <v>Szkoła Podstawowa nr 4 im. Henryka Dabrowskiego w Słopnicach </v>
          </cell>
          <cell r="C39" t="str">
            <v>Gmina Słopnice</v>
          </cell>
          <cell r="D39" t="str">
            <v>34/UT/II/2011</v>
          </cell>
          <cell r="E39" t="str">
            <v>Słopnice</v>
          </cell>
        </row>
        <row r="40">
          <cell r="B40" t="str">
            <v>Szkoła Podstawowa nr 1 z filią Słopnice-Granice, Szkoła Podstawowa nr 1 im. Jana Kantego Andrusikiewicza w Słopnicach</v>
          </cell>
          <cell r="C40" t="str">
            <v>Gmina Słopnice</v>
          </cell>
          <cell r="D40" t="str">
            <v>35/UT/II/2011</v>
          </cell>
          <cell r="E40" t="str">
            <v>Słopnice</v>
          </cell>
        </row>
        <row r="41">
          <cell r="B41" t="str">
            <v>Szkoła Podstawowa w Lasku</v>
          </cell>
          <cell r="C41" t="str">
            <v>Gmina Nowy Targ</v>
          </cell>
          <cell r="D41" t="str">
            <v>36/UT/I/2011</v>
          </cell>
          <cell r="E41" t="str">
            <v>Nowy Targ</v>
          </cell>
        </row>
        <row r="42">
          <cell r="B42" t="str">
            <v>Szkoła Podstawowa w Krauszowie</v>
          </cell>
          <cell r="C42" t="str">
            <v>Gmina Nowy Targ</v>
          </cell>
          <cell r="D42" t="str">
            <v>37/UT/II/2011</v>
          </cell>
          <cell r="E42" t="str">
            <v>Nowy Targ</v>
          </cell>
        </row>
        <row r="43">
          <cell r="B43" t="str">
            <v>Szkoła Podstawowa im. Stanisława Staszica w Dursztynie</v>
          </cell>
          <cell r="C43" t="str">
            <v>Gmina Nowy Targ</v>
          </cell>
          <cell r="D43" t="str">
            <v>38/UT/II/2011</v>
          </cell>
          <cell r="E43" t="str">
            <v>Nowy Targ</v>
          </cell>
        </row>
        <row r="44">
          <cell r="B44" t="str">
            <v>Szkoła Podstawowa Nr 2 im. Juliana Tuwima w Kasince Małej</v>
          </cell>
          <cell r="C44" t="str">
            <v>Gmina Mszana Dolna</v>
          </cell>
          <cell r="D44" t="str">
            <v>40/UT/II/2011</v>
          </cell>
          <cell r="E44" t="str">
            <v>Mszana Dolna</v>
          </cell>
        </row>
        <row r="45">
          <cell r="B45" t="str">
            <v>Szkoła Podstawowa  nr 2 im. Św. Stanisława Kostki w Lubomierzu</v>
          </cell>
          <cell r="C45" t="str">
            <v>Gmina Mszana Dolna</v>
          </cell>
          <cell r="D45" t="str">
            <v>41/UT/II/2011</v>
          </cell>
          <cell r="E45" t="str">
            <v>Mszana Dolna</v>
          </cell>
        </row>
        <row r="46">
          <cell r="B46" t="str">
            <v>Zespół Placówek Oświatowych, Szkoła Podstawowa  nr 1 im. Marii Konopnickiej w Mszanie Górnej </v>
          </cell>
          <cell r="C46" t="str">
            <v>Gmina Mszana Dolna</v>
          </cell>
          <cell r="D46" t="str">
            <v>42/UT/II/2011</v>
          </cell>
          <cell r="E46" t="str">
            <v>Mszana Dolna</v>
          </cell>
        </row>
        <row r="47">
          <cell r="B47" t="str">
            <v>Szkoła Podstawowa w Młynnem</v>
          </cell>
          <cell r="C47" t="str">
            <v>Gmina Limanowa</v>
          </cell>
          <cell r="D47" t="str">
            <v>43/UT/I/2011</v>
          </cell>
          <cell r="E47" t="str">
            <v>Limanowa</v>
          </cell>
        </row>
        <row r="48">
          <cell r="B48" t="str">
            <v>Szkoła Podstawowa im. Królowej Jadwigi w Wysokiem</v>
          </cell>
          <cell r="C48" t="str">
            <v>Gmina Limanowa</v>
          </cell>
          <cell r="D48" t="str">
            <v>44/UT/I/2011</v>
          </cell>
          <cell r="E48" t="str">
            <v>Limanowa</v>
          </cell>
        </row>
        <row r="49">
          <cell r="B49" t="str">
            <v>Szkoła Podstawowa nr 1 im. Henryka Sienkiewicza w Miechowie</v>
          </cell>
          <cell r="C49" t="str">
            <v>Gmina Miechów</v>
          </cell>
          <cell r="D49" t="str">
            <v>45/UT/II/2011</v>
          </cell>
          <cell r="E49" t="str">
            <v>Miechów</v>
          </cell>
        </row>
        <row r="50">
          <cell r="B50" t="str">
            <v>Szkoła Podstawowa  w Bukowskiej  Woli im. Samodzielnej Brygady Strzelców Karpackich-Obrońców Tobruku </v>
          </cell>
          <cell r="C50" t="str">
            <v>Gmina Miechów</v>
          </cell>
          <cell r="D50" t="str">
            <v>46/UT/II/2011</v>
          </cell>
          <cell r="E50" t="str">
            <v>Miechów</v>
          </cell>
        </row>
        <row r="51">
          <cell r="B51" t="str">
            <v>Szkoła Podstawowa im.por. Piotra Olka ps "Gołąb" w Kobylanach</v>
          </cell>
          <cell r="C51" t="str">
            <v>Gmina Zabierzów</v>
          </cell>
          <cell r="D51" t="str">
            <v>47/UT/I/2011</v>
          </cell>
          <cell r="E51" t="str">
            <v>Zabierzów</v>
          </cell>
        </row>
        <row r="52">
          <cell r="B52" t="str">
            <v>Zespół Szkół w Rząsce</v>
          </cell>
          <cell r="C52" t="str">
            <v>Gmina Zabierzów</v>
          </cell>
          <cell r="D52" t="str">
            <v>48/UT/I/2011</v>
          </cell>
          <cell r="E52" t="str">
            <v>Zabierzów</v>
          </cell>
        </row>
        <row r="53">
          <cell r="B53" t="str">
            <v>Szkoła Podstawowa Nr 4 im. Jan Kochanowskiego w Rabce- Zdróju</v>
          </cell>
          <cell r="C53" t="str">
            <v>Gmina Rabka Zdrój</v>
          </cell>
          <cell r="D53" t="str">
            <v>49/UT/II/2011</v>
          </cell>
          <cell r="E53" t="str">
            <v>Rabka Zdrój</v>
          </cell>
        </row>
        <row r="54">
          <cell r="B54" t="str">
            <v>Szkoła Podstawowa Nr 3 im. Ojca Świętego Jana Pawła II w Spytkowicach</v>
          </cell>
          <cell r="C54" t="str">
            <v>Gmina Spytkowice (Powiat Nowotarski)</v>
          </cell>
          <cell r="D54" t="str">
            <v>50/UT/II/2011</v>
          </cell>
          <cell r="E54" t="str">
            <v>Spytkowice</v>
          </cell>
        </row>
        <row r="55">
          <cell r="B55" t="str">
            <v>Szkoła Podstawowa im. Orła Białego w Marszowicach </v>
          </cell>
          <cell r="C55" t="str">
            <v>Gmina Gdów</v>
          </cell>
          <cell r="D55" t="str">
            <v>51/UT/I/2011</v>
          </cell>
          <cell r="E55" t="str">
            <v>Gdów</v>
          </cell>
        </row>
        <row r="56">
          <cell r="B56" t="str">
            <v>Zespół Szkół Nr 3 w Kwaczale</v>
          </cell>
          <cell r="C56" t="str">
            <v>Gmina Alwernia</v>
          </cell>
          <cell r="D56" t="str">
            <v>52/UT/II/2011</v>
          </cell>
          <cell r="E56" t="str">
            <v>Alwernia</v>
          </cell>
        </row>
        <row r="57">
          <cell r="B57" t="str">
            <v>Szkoła Podstawowa im. Tadeusza Kościuszki w Regulicach</v>
          </cell>
          <cell r="C57" t="str">
            <v>Gmina Alwernia</v>
          </cell>
          <cell r="D57" t="str">
            <v>53/UT/II/2011</v>
          </cell>
          <cell r="E57" t="str">
            <v>Alwernia</v>
          </cell>
        </row>
        <row r="58">
          <cell r="B58" t="str">
            <v>Zespół Szkoły Podstawowej Nr 1i Gimnazjum w Szynwałdzie</v>
          </cell>
          <cell r="C58" t="str">
            <v>Gmina Skrzyszów</v>
          </cell>
          <cell r="D58" t="str">
            <v>54/UT/II/2011</v>
          </cell>
          <cell r="E58" t="str">
            <v>Skrzyszów</v>
          </cell>
        </row>
        <row r="59">
          <cell r="B59" t="str">
            <v>Zespół Szkoły Podstawowej im. H. Marusarzów i Gimnazjum w Pogórskiej Woli</v>
          </cell>
          <cell r="C59" t="str">
            <v>Gmina Skrzyszów</v>
          </cell>
          <cell r="D59" t="str">
            <v>55/MO/II/2011</v>
          </cell>
          <cell r="E59" t="str">
            <v>Skrzyszów</v>
          </cell>
        </row>
        <row r="60">
          <cell r="B60" t="str">
            <v>Zespól Szkół w Podwilku</v>
          </cell>
          <cell r="C60" t="str">
            <v>Gmina Jabłonka</v>
          </cell>
          <cell r="D60" t="str">
            <v>56/UT/II/2011</v>
          </cell>
          <cell r="E60" t="str">
            <v>Jabłonka</v>
          </cell>
        </row>
        <row r="61">
          <cell r="B61" t="str">
            <v>Zespól Szkół w Lipnicy Małej</v>
          </cell>
          <cell r="C61" t="str">
            <v>Gmina Jabłonka</v>
          </cell>
          <cell r="D61" t="str">
            <v>57/UT/I/2011</v>
          </cell>
          <cell r="E61" t="str">
            <v>Jabłonka</v>
          </cell>
        </row>
        <row r="62">
          <cell r="B62" t="str">
            <v>Szkoła Podstawowa nr 1 w Lipnicy Małej </v>
          </cell>
          <cell r="C62" t="str">
            <v>Gmina Jabłonka</v>
          </cell>
          <cell r="D62" t="str">
            <v>58/UT/I/2011</v>
          </cell>
          <cell r="E62" t="str">
            <v>Jabłonka</v>
          </cell>
        </row>
        <row r="63">
          <cell r="B63" t="str">
            <v>Szkoła Podstawowa w Bobrownikach Wielkich</v>
          </cell>
          <cell r="C63" t="str">
            <v>Gmina Żabno</v>
          </cell>
          <cell r="D63" t="str">
            <v>59/UT/II/2011</v>
          </cell>
          <cell r="E63" t="str">
            <v>Żabno</v>
          </cell>
        </row>
        <row r="64">
          <cell r="B64" t="str">
            <v>Zespół Szkoły Podstawowej i Gimnazjum Publicznego w Niedomicach</v>
          </cell>
          <cell r="C64" t="str">
            <v>Gmina Żabno</v>
          </cell>
          <cell r="D64" t="str">
            <v>60/UT/II/2011</v>
          </cell>
          <cell r="E64" t="str">
            <v>Żabno</v>
          </cell>
        </row>
        <row r="65">
          <cell r="B65" t="str">
            <v>Szkoła Podstawowa Nr 3 im. Marii Konopnickiej w Tarnowie</v>
          </cell>
          <cell r="C65" t="str">
            <v>Gmina Miasta Tarnowa</v>
          </cell>
          <cell r="D65" t="str">
            <v>61/UT/I/2011</v>
          </cell>
          <cell r="E65" t="str">
            <v>Tarnów</v>
          </cell>
        </row>
        <row r="66">
          <cell r="B66" t="str">
            <v>Szkoła Podstawowa Nr 15 im. Gen. Józefa Bema</v>
          </cell>
          <cell r="C66" t="str">
            <v>Gmina Miasta Tarnowa</v>
          </cell>
          <cell r="D66" t="str">
            <v>62/UT/II/2011</v>
          </cell>
          <cell r="E66" t="str">
            <v>Tarnów</v>
          </cell>
        </row>
        <row r="67">
          <cell r="B67" t="str">
            <v>Szkoła Podstawowa Nr 18 im. Jana Kochanowskiego</v>
          </cell>
          <cell r="C67" t="str">
            <v>Gmina Miasta Tarnowa</v>
          </cell>
          <cell r="D67" t="str">
            <v>63/UT/II/2011</v>
          </cell>
          <cell r="E67" t="str">
            <v>Tarnów</v>
          </cell>
        </row>
        <row r="68">
          <cell r="B68" t="str">
            <v>Zespół Szkół Ogólnokształcacych nr 4, Szkoła Podstawowa nr 23 im. Jana Pawła II w Tarnowie</v>
          </cell>
          <cell r="C68" t="str">
            <v>Gmina Miasta Tarnowa</v>
          </cell>
          <cell r="D68" t="str">
            <v>64/UT/II/2011</v>
          </cell>
          <cell r="E68" t="str">
            <v>Tarnów</v>
          </cell>
        </row>
        <row r="69">
          <cell r="B69" t="str">
            <v>Szkoła Podstawowa Nr 2 im. Bolesława Prusa w Makowie Podhalńskim</v>
          </cell>
          <cell r="C69" t="str">
            <v>Gmina Maków Podhalański</v>
          </cell>
          <cell r="D69" t="str">
            <v>65/UT/II/2011</v>
          </cell>
          <cell r="E69" t="str">
            <v>Maków Podhalański</v>
          </cell>
        </row>
        <row r="70">
          <cell r="B70" t="str">
            <v>Szkoła Podstawowa im. Jana Pawła II w Żarnówce</v>
          </cell>
          <cell r="C70" t="str">
            <v>Gmina Maków Podhalański</v>
          </cell>
          <cell r="D70" t="str">
            <v>66/UT/II/2011</v>
          </cell>
          <cell r="E70" t="str">
            <v>Maków Podhalański</v>
          </cell>
        </row>
        <row r="71">
          <cell r="B71" t="str">
            <v>Szkoła Podstawowa im. Stanisława Wyspiańskiego w Porębie Żegoty</v>
          </cell>
          <cell r="C71" t="str">
            <v>Gmina Alwernia</v>
          </cell>
          <cell r="D71" t="str">
            <v>67/MO/II/2011</v>
          </cell>
          <cell r="E71" t="str">
            <v>Alwernia</v>
          </cell>
        </row>
        <row r="72">
          <cell r="B72" t="str">
            <v>Szkoła Podstawowa im. Mjra.pil Jerzego Iszkowskiego w Tęgoborzy</v>
          </cell>
          <cell r="C72" t="str">
            <v>Gmina Łososina Dolna</v>
          </cell>
          <cell r="D72" t="str">
            <v>68/UT/I/2011</v>
          </cell>
          <cell r="E72" t="str">
            <v>Łososina Dolna</v>
          </cell>
        </row>
        <row r="73">
          <cell r="B73" t="str">
            <v>Szkoła Podstawowa im. Kardynała Stefana Wyszyńskiego w Michalczowej </v>
          </cell>
          <cell r="C73" t="str">
            <v>Gmina Łososina Dolna</v>
          </cell>
          <cell r="D73" t="str">
            <v>69/UT/I/2011</v>
          </cell>
          <cell r="E73" t="str">
            <v>Łososina Dolna</v>
          </cell>
        </row>
        <row r="74">
          <cell r="B74" t="str">
            <v>Szkoła Podstawowa w Stańkowej</v>
          </cell>
          <cell r="C74" t="str">
            <v>Gmina Łososina Dolna</v>
          </cell>
          <cell r="D74" t="str">
            <v>70/UT/I/2011</v>
          </cell>
          <cell r="E74" t="str">
            <v>Łososina Dolna</v>
          </cell>
        </row>
        <row r="75">
          <cell r="B75" t="str">
            <v>Szkoła Podstawowa im. ks. Prof. Józefa Tischnera w Starym Sączu</v>
          </cell>
          <cell r="C75" t="str">
            <v>Gmina Stary Sącz</v>
          </cell>
          <cell r="D75" t="str">
            <v>71/UT/I/2011</v>
          </cell>
          <cell r="E75" t="str">
            <v>Stary Sącz</v>
          </cell>
        </row>
        <row r="76">
          <cell r="B76" t="str">
            <v>Zespół Szkół, Podstawowa i Gimnazjum w Barcicach</v>
          </cell>
          <cell r="C76" t="str">
            <v>Gmina Stary Sącz</v>
          </cell>
          <cell r="D76" t="str">
            <v>72/UT/I/2011</v>
          </cell>
          <cell r="E76" t="str">
            <v>Stary Sącz</v>
          </cell>
        </row>
        <row r="77">
          <cell r="B77" t="str">
            <v>Szkoła Podstawowa im. Janusza Korczaka w Roztoce Brzezinach</v>
          </cell>
          <cell r="C77" t="str">
            <v>Gmina Gródek Nad Dunajcem</v>
          </cell>
          <cell r="D77" t="str">
            <v>73/UT/I/2011</v>
          </cell>
          <cell r="E77" t="str">
            <v>Gródek Nad Dunajcem</v>
          </cell>
        </row>
        <row r="78">
          <cell r="B78" t="str">
            <v>Zespół Szkół, Szkoła Podstawowa im. Jana Pawła II w Podolu-Górowej</v>
          </cell>
          <cell r="C78" t="str">
            <v>Gmina Gródek Nad Dunajcem</v>
          </cell>
          <cell r="D78" t="str">
            <v>74/UT/I/2011</v>
          </cell>
          <cell r="E78" t="str">
            <v>Gródek Nad Dunajcem</v>
          </cell>
        </row>
        <row r="79">
          <cell r="B79" t="str">
            <v>Zespół Szkół, Szkoła Podstawowa i Gimnazjum nr 1 w Rożnowie</v>
          </cell>
          <cell r="C79" t="str">
            <v>Gmina Gródek Nad Dunajcem</v>
          </cell>
          <cell r="D79" t="str">
            <v>75/UT/I/2011</v>
          </cell>
          <cell r="E79" t="str">
            <v>Gródek Nad Dunajcem</v>
          </cell>
        </row>
        <row r="80">
          <cell r="B80" t="str">
            <v>Szkoła Podstawowa w Lipiu </v>
          </cell>
          <cell r="C80" t="str">
            <v>Gmina Gródek Nad Dunajcem</v>
          </cell>
          <cell r="D80" t="str">
            <v>76/UT/I/2011</v>
          </cell>
          <cell r="E80" t="str">
            <v>Gródek Nad Dunajcem</v>
          </cell>
        </row>
        <row r="81">
          <cell r="B81" t="str">
            <v>Zespół Szkół, Szkoła Podstawowa  i Gimnazjum nr 3 w Jelnej</v>
          </cell>
          <cell r="C81" t="str">
            <v>Gmina Gródek Nad Dunajcem</v>
          </cell>
          <cell r="D81" t="str">
            <v>77/UT/I/2011</v>
          </cell>
          <cell r="E81" t="str">
            <v>Gródek Nad Dunajcem</v>
          </cell>
        </row>
        <row r="82">
          <cell r="B82" t="str">
            <v>Zespół Szkół w Gródku nad Dunajcem, Szkoła Podstawowa im. Kardynała Stefana Wyszyńskiego w Gródku nad Dunajcem</v>
          </cell>
          <cell r="C82" t="str">
            <v>Gmina Gródek Nad Dunajcem</v>
          </cell>
          <cell r="D82" t="str">
            <v>78/UT/I/2011</v>
          </cell>
          <cell r="E82" t="str">
            <v>Gródek Nad Dunajcem</v>
          </cell>
        </row>
        <row r="83">
          <cell r="B83" t="str">
            <v>Szkoła Podstawowa w Siennej </v>
          </cell>
          <cell r="C83" t="str">
            <v>Gmina Gródek Nad Dunajcem</v>
          </cell>
          <cell r="D83" t="str">
            <v>79/UT/I/2011</v>
          </cell>
          <cell r="E83" t="str">
            <v>Gródek Nad Dunajcem</v>
          </cell>
        </row>
        <row r="84">
          <cell r="B84" t="str">
            <v>Szkoła Podstawowa im. Adama Mickiewicza w Tenczynie</v>
          </cell>
          <cell r="C84" t="str">
            <v>Gmina Lubień</v>
          </cell>
          <cell r="D84" t="str">
            <v>80/UT/I/2011</v>
          </cell>
          <cell r="E84" t="str">
            <v>Lubień</v>
          </cell>
        </row>
        <row r="85">
          <cell r="B85" t="str">
            <v>Szkoła Podstawowa im.Władysława Orkana w Skomielnej Białej</v>
          </cell>
          <cell r="C85" t="str">
            <v>Gmina Lubień</v>
          </cell>
          <cell r="D85" t="str">
            <v>81/UT/I/2011</v>
          </cell>
          <cell r="E85" t="str">
            <v>Lubień</v>
          </cell>
        </row>
        <row r="86">
          <cell r="B86" t="str">
            <v>Szkoła Podstawowa im.Władysława Broniewskiego w Szreniawie</v>
          </cell>
          <cell r="C86" t="str">
            <v>Gmina Gołcza</v>
          </cell>
          <cell r="D86" t="str">
            <v>82/UT/II/2011</v>
          </cell>
          <cell r="E86" t="str">
            <v>Gołcza</v>
          </cell>
        </row>
        <row r="87">
          <cell r="B87" t="str">
            <v>Szkoła Podstawowa im. Ks. Jan Twardowskiego w Krużlowej Wyżnej </v>
          </cell>
          <cell r="C87" t="str">
            <v>Gmina Grybów</v>
          </cell>
          <cell r="D87" t="str">
            <v>83/UT/I/2011</v>
          </cell>
          <cell r="E87" t="str">
            <v>Grybów</v>
          </cell>
        </row>
        <row r="88">
          <cell r="B88" t="str">
            <v>Szkoła Podstawowa w Szczurowej </v>
          </cell>
          <cell r="C88" t="str">
            <v>Gmina Szczurowa </v>
          </cell>
          <cell r="D88" t="str">
            <v>84/UT/I/2011</v>
          </cell>
          <cell r="E88" t="str">
            <v>Szczurowa</v>
          </cell>
        </row>
        <row r="89">
          <cell r="B89" t="str">
            <v>Publiczna Szkoła Podstawowa im. Tadeusza Kościuszki w Strzelcach Wielkich</v>
          </cell>
          <cell r="C89" t="str">
            <v>Gmina Szczurowa </v>
          </cell>
          <cell r="D89" t="str">
            <v>85/MO/I/2011</v>
          </cell>
          <cell r="E89" t="str">
            <v>Szczurowa</v>
          </cell>
        </row>
        <row r="90">
          <cell r="B90" t="str">
            <v>Zespół Placowek Oświatowych w Sieprawiu</v>
          </cell>
          <cell r="C90" t="str">
            <v>Gmina Siepraw</v>
          </cell>
          <cell r="D90" t="str">
            <v>86/UT/II/2011</v>
          </cell>
          <cell r="E90" t="str">
            <v>Siepraw</v>
          </cell>
        </row>
        <row r="91">
          <cell r="B91" t="str">
            <v>Zespół Szkół w Michałowicach, Szkoła Podstawowa im. Jana Pawła II </v>
          </cell>
          <cell r="C91" t="str">
            <v>Gmina Michałowice</v>
          </cell>
          <cell r="D91" t="str">
            <v>87/UT/I/2011</v>
          </cell>
          <cell r="E91" t="str">
            <v>Michałowice</v>
          </cell>
        </row>
        <row r="92">
          <cell r="B92" t="str">
            <v>Szkoła Podstawowa w Podsarniu</v>
          </cell>
          <cell r="C92" t="str">
            <v>Gmina Raba Wyżna</v>
          </cell>
          <cell r="D92" t="str">
            <v>88/UT/II/2011</v>
          </cell>
          <cell r="E92" t="str">
            <v>Raba Wyżna </v>
          </cell>
        </row>
        <row r="93">
          <cell r="B93" t="str">
            <v>Szkoła Podstawowa nr 6 im. Jana Pawła II w Chrzanowie</v>
          </cell>
          <cell r="C93" t="str">
            <v>Miasto Chrzanów</v>
          </cell>
          <cell r="D93" t="str">
            <v>89/UT/I/2011</v>
          </cell>
          <cell r="E93" t="str">
            <v>Chrzanów</v>
          </cell>
        </row>
        <row r="94">
          <cell r="B94" t="str">
            <v>Zespół Szkół nr 2 w Chrzanowie, Szkoła Podstawowa nr 10 Armii Krajowej w Chrzanowie</v>
          </cell>
          <cell r="C94" t="str">
            <v>Miasto Chrzanów</v>
          </cell>
          <cell r="D94" t="str">
            <v>90/UT/II/2011</v>
          </cell>
          <cell r="E94" t="str">
            <v>Chrzanów</v>
          </cell>
        </row>
        <row r="95">
          <cell r="B95" t="str">
            <v>Zespól Szkół w Płazie</v>
          </cell>
          <cell r="C95" t="str">
            <v>Miasto Chrzanów</v>
          </cell>
          <cell r="D95" t="str">
            <v>91/UT/II/2011</v>
          </cell>
          <cell r="E95" t="str">
            <v>Chrzanów</v>
          </cell>
        </row>
        <row r="96">
          <cell r="B96" t="str">
            <v>Szkoła Podstawowa nr 3 Armii Krajowej w Pcimiu</v>
          </cell>
          <cell r="C96" t="str">
            <v>Gmina Pcim</v>
          </cell>
          <cell r="D96" t="str">
            <v>92/UT/I/2011</v>
          </cell>
          <cell r="E96" t="str">
            <v>Pcim</v>
          </cell>
        </row>
        <row r="97">
          <cell r="B97" t="str">
            <v>Społeczna Szkoła Podstawowa nr 4 im. Juliusza Słowackiego w Krakowie</v>
          </cell>
          <cell r="C97" t="str">
            <v>Samodzielne Koło Terenowe nr 64 Społecznego Towarzystwa Oświatowego w Krakowie</v>
          </cell>
          <cell r="D97" t="str">
            <v>93/UT/II/2011</v>
          </cell>
          <cell r="E97" t="str">
            <v>Kraków</v>
          </cell>
        </row>
        <row r="98">
          <cell r="B98" t="str">
            <v>Szkoła Podstawowa im. Marii Kozaczkowej w Zalipiu</v>
          </cell>
          <cell r="C98" t="str">
            <v>Gmina Olesno</v>
          </cell>
          <cell r="D98" t="str">
            <v>94/UT/I/2011</v>
          </cell>
          <cell r="E98" t="str">
            <v>Olesno</v>
          </cell>
        </row>
        <row r="99">
          <cell r="B99" t="str">
            <v>Szkoła Podstawowa w Pliczy Żelichowskiej </v>
          </cell>
          <cell r="C99" t="str">
            <v>Gmina Olesno</v>
          </cell>
          <cell r="D99" t="str">
            <v>95/UT/I/2011</v>
          </cell>
          <cell r="E99" t="str">
            <v>Olesno</v>
          </cell>
        </row>
        <row r="100">
          <cell r="B100" t="str">
            <v>Zespół Szkolno-Przedszkolny w Zalasowej </v>
          </cell>
          <cell r="C100" t="str">
            <v>Gmina Ryglice</v>
          </cell>
          <cell r="D100" t="str">
            <v>96/UT/I/2011</v>
          </cell>
          <cell r="E100" t="str">
            <v>Ryglice</v>
          </cell>
        </row>
        <row r="101">
          <cell r="B101" t="str">
            <v>Szkoła Podstawowa im. Ks. Jan Twardowskiego w Widomej</v>
          </cell>
          <cell r="C101" t="str">
            <v>Gmina Iwanowice</v>
          </cell>
          <cell r="D101" t="str">
            <v>97/UT/II/2011</v>
          </cell>
          <cell r="E101" t="str">
            <v>Iwanowice</v>
          </cell>
        </row>
        <row r="102">
          <cell r="B102" t="str">
            <v>Szkoła Podstawowa im. Marii Konopnickiej w Łazanach</v>
          </cell>
          <cell r="C102" t="str">
            <v>Gmina Biskupice</v>
          </cell>
          <cell r="D102" t="str">
            <v>98/UT/II/2011</v>
          </cell>
          <cell r="E102" t="str">
            <v>Biskupice</v>
          </cell>
        </row>
        <row r="103">
          <cell r="B103" t="str">
            <v>Zespół Szkolno-Przedszkolny im. Władysława Broniewskiego w Przybradzu, Szkoła Podstawowa w Przybradzu</v>
          </cell>
          <cell r="C103" t="str">
            <v>Gmina Wieprz</v>
          </cell>
          <cell r="D103" t="str">
            <v>100/UT/I/2011</v>
          </cell>
          <cell r="E103" t="str">
            <v>Wieprz</v>
          </cell>
        </row>
        <row r="104">
          <cell r="B104" t="str">
            <v>Samorządowa Szkoła Podstawowa w Ibramowicach</v>
          </cell>
          <cell r="C104" t="str">
            <v>Gmina Pałecznica</v>
          </cell>
          <cell r="D104" t="str">
            <v>101/UT/I/2011</v>
          </cell>
          <cell r="E104" t="str">
            <v>Pałecznica</v>
          </cell>
        </row>
        <row r="105">
          <cell r="B105" t="str">
            <v>Samorządowa Szkoła Podstawowa w Pałecznicy </v>
          </cell>
          <cell r="C105" t="str">
            <v>Gmina Pałecznica</v>
          </cell>
          <cell r="D105" t="str">
            <v>102/UT/I/2011</v>
          </cell>
          <cell r="E105" t="str">
            <v>Pałecznica</v>
          </cell>
        </row>
        <row r="106">
          <cell r="B106" t="str">
            <v>Szkoła Podstawowa nr 2 im. Stanisława Marusarza w Tokarni</v>
          </cell>
          <cell r="C106" t="str">
            <v>Gmina Tokarnia</v>
          </cell>
          <cell r="D106" t="str">
            <v>103/MO/II/2011</v>
          </cell>
          <cell r="E106" t="str">
            <v>Tokarnia</v>
          </cell>
        </row>
        <row r="107">
          <cell r="B107" t="str">
            <v>Szkoła Podstawowa im. Ojca Piotra Palucha w Skomielnej Czarnej</v>
          </cell>
          <cell r="C107" t="str">
            <v>Gmina Tokarnia</v>
          </cell>
          <cell r="D107" t="str">
            <v>104/UT/II/2011</v>
          </cell>
          <cell r="E107" t="str">
            <v>Tokarnia</v>
          </cell>
        </row>
        <row r="108">
          <cell r="B108" t="str">
            <v>Zespół Szkół Ogólnokształcących nr 51, Szkoła Podstawowa z Oddziałami Sportowymi nr 5 w Krakowie</v>
          </cell>
          <cell r="C108" t="str">
            <v>Miasto Kraków</v>
          </cell>
          <cell r="D108" t="str">
            <v>105/UT/II/2011</v>
          </cell>
          <cell r="E108" t="str">
            <v>Kraków</v>
          </cell>
        </row>
        <row r="109">
          <cell r="B109" t="str">
            <v>Szkoła Podstawowa nr 40 w Krakowie</v>
          </cell>
          <cell r="C109" t="str">
            <v>Miasto Kraków</v>
          </cell>
          <cell r="D109" t="str">
            <v>106/UT/II/2011</v>
          </cell>
          <cell r="E109" t="str">
            <v>Kraków</v>
          </cell>
        </row>
        <row r="110">
          <cell r="B110" t="str">
            <v>Szkoła Podstawowa nr 43 im. Komisji Edukacji Narodowej w Krakowie</v>
          </cell>
          <cell r="C110" t="str">
            <v>Miasto Kraków</v>
          </cell>
          <cell r="D110" t="str">
            <v>107/UT/I/2011</v>
          </cell>
          <cell r="E110" t="str">
            <v>Kraków</v>
          </cell>
        </row>
        <row r="111">
          <cell r="B111" t="str">
            <v>Szkoła Podstawowa nr 64 im. Tadeusza Kościuszki w Krakowie</v>
          </cell>
          <cell r="C111" t="str">
            <v>Miasto Kraków</v>
          </cell>
          <cell r="D111" t="str">
            <v>108/UT/II/2011</v>
          </cell>
          <cell r="E111" t="str">
            <v>Kraków</v>
          </cell>
        </row>
        <row r="112">
          <cell r="B112" t="str">
            <v>Szkoła Podstawowa nr 89 im. Kornela Makuszyńskiego w Krakowie</v>
          </cell>
          <cell r="C112" t="str">
            <v>Miasto Kraków</v>
          </cell>
          <cell r="D112" t="str">
            <v>109/UT/II/2011</v>
          </cell>
          <cell r="E112" t="str">
            <v>Kraków</v>
          </cell>
        </row>
        <row r="113">
          <cell r="B113" t="str">
            <v>Zespół Szkół Ogólnokształcących Integracyjnych nr 7 w Krakowie</v>
          </cell>
          <cell r="C113" t="str">
            <v>Miasto Kraków</v>
          </cell>
          <cell r="D113" t="str">
            <v>110/UT/I/2011</v>
          </cell>
          <cell r="E113" t="str">
            <v>Kraków</v>
          </cell>
        </row>
        <row r="114">
          <cell r="B114" t="str">
            <v>Szkoła Podstawowa nr 113 im. Leopolda Węgrzynowicza w Krakowie</v>
          </cell>
          <cell r="C114" t="str">
            <v>Miasto Kraków</v>
          </cell>
          <cell r="D114" t="str">
            <v>111/UT/II/2011</v>
          </cell>
          <cell r="E114" t="str">
            <v>Kraków</v>
          </cell>
        </row>
        <row r="115">
          <cell r="B115" t="str">
            <v>Szkoła Podstawowa nr 155 im. Św. Jadwigii Królowej w Krakowie</v>
          </cell>
          <cell r="C115" t="str">
            <v>Miasto Kraków</v>
          </cell>
          <cell r="D115" t="str">
            <v>112/UT/II/2011</v>
          </cell>
          <cell r="E115" t="str">
            <v>Kraków</v>
          </cell>
        </row>
        <row r="116">
          <cell r="B116" t="str">
            <v>Miejski Zespół Szkół nr 3 im. Św. Jana Kantego w Gorlicach </v>
          </cell>
          <cell r="C116" t="str">
            <v>Gmina Miejska Gorlice</v>
          </cell>
          <cell r="D116" t="str">
            <v>113/UT/II/2011</v>
          </cell>
          <cell r="E116" t="str">
            <v>Gorlice</v>
          </cell>
        </row>
        <row r="117">
          <cell r="B117" t="str">
            <v>Miejski Zespół Szkół nr 5 im. Ks.Jan Twardowskiego w Gorlicach </v>
          </cell>
          <cell r="C117" t="str">
            <v>Gmina Miejska Gorlice</v>
          </cell>
          <cell r="D117" t="str">
            <v>114/UT/II/2011</v>
          </cell>
          <cell r="E117" t="str">
            <v>Gorlice</v>
          </cell>
        </row>
        <row r="118">
          <cell r="B118" t="str">
            <v>Szkoła Podstawowa im.Pomnika Dzieci Więźniów Oświęcimia w Brzezince</v>
          </cell>
          <cell r="C118" t="str">
            <v>Gmina Oświęcim</v>
          </cell>
          <cell r="D118" t="str">
            <v>115/UT/II/2011</v>
          </cell>
          <cell r="E118" t="str">
            <v>Oświęcim</v>
          </cell>
        </row>
        <row r="119">
          <cell r="B119" t="str">
            <v>Szkoła Podstawowa im. Henryka Sienkiewicza w Grojcu</v>
          </cell>
          <cell r="C119" t="str">
            <v>Gmina Oświęcim</v>
          </cell>
          <cell r="D119" t="str">
            <v>116/UT/II/2011</v>
          </cell>
          <cell r="E119" t="str">
            <v>Oświęcim</v>
          </cell>
        </row>
        <row r="120">
          <cell r="B120" t="str">
            <v>Publiczna Szkoła Podstawowa im. Ks. Jana Twardowskiego w Cichawce</v>
          </cell>
          <cell r="C120" t="str">
            <v>Gmina Łapanów</v>
          </cell>
          <cell r="D120" t="str">
            <v>117/UT/I/2010</v>
          </cell>
          <cell r="E120" t="str">
            <v>Łapanów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31">
      <selection activeCell="A2" sqref="A2:A51"/>
    </sheetView>
  </sheetViews>
  <sheetFormatPr defaultColWidth="8.796875" defaultRowHeight="14.25"/>
  <cols>
    <col min="2" max="2" width="47.5" style="0" customWidth="1"/>
    <col min="3" max="3" width="24.09765625" style="0" customWidth="1"/>
  </cols>
  <sheetData>
    <row r="1" spans="1:3" ht="14.25">
      <c r="A1" s="25" t="s">
        <v>0</v>
      </c>
      <c r="B1" s="25" t="s">
        <v>170</v>
      </c>
      <c r="C1" s="25" t="s">
        <v>171</v>
      </c>
    </row>
    <row r="2" spans="1:3" ht="14.25">
      <c r="A2" s="20">
        <v>1</v>
      </c>
      <c r="B2" s="20" t="s">
        <v>11</v>
      </c>
      <c r="C2" s="26">
        <v>294400</v>
      </c>
    </row>
    <row r="3" spans="1:3" ht="14.25">
      <c r="A3" s="20">
        <v>2</v>
      </c>
      <c r="B3" s="20" t="s">
        <v>15</v>
      </c>
      <c r="C3" s="26">
        <v>63850</v>
      </c>
    </row>
    <row r="4" spans="1:3" ht="14.25">
      <c r="A4" s="20">
        <v>3</v>
      </c>
      <c r="B4" s="20" t="s">
        <v>26</v>
      </c>
      <c r="C4" s="26">
        <v>269050</v>
      </c>
    </row>
    <row r="5" spans="1:3" ht="14.25">
      <c r="A5" s="20">
        <v>4</v>
      </c>
      <c r="B5" s="20" t="s">
        <v>30</v>
      </c>
      <c r="C5" s="26">
        <v>115262</v>
      </c>
    </row>
    <row r="6" spans="1:3" ht="14.25">
      <c r="A6" s="20">
        <v>5</v>
      </c>
      <c r="B6" s="20" t="s">
        <v>32</v>
      </c>
      <c r="C6" s="26">
        <v>63850</v>
      </c>
    </row>
    <row r="7" spans="1:3" ht="14.25">
      <c r="A7" s="20">
        <v>6</v>
      </c>
      <c r="B7" s="20" t="s">
        <v>34</v>
      </c>
      <c r="C7" s="26">
        <v>63023</v>
      </c>
    </row>
    <row r="8" spans="1:3" ht="14.25">
      <c r="A8" s="20">
        <v>7</v>
      </c>
      <c r="B8" s="20" t="s">
        <v>39</v>
      </c>
      <c r="C8" s="26">
        <v>437050</v>
      </c>
    </row>
    <row r="9" spans="1:3" ht="14.25">
      <c r="A9" s="20">
        <v>8</v>
      </c>
      <c r="B9" s="20" t="s">
        <v>47</v>
      </c>
      <c r="C9" s="26">
        <v>63850</v>
      </c>
    </row>
    <row r="10" spans="1:3" ht="14.25">
      <c r="A10" s="20">
        <v>9</v>
      </c>
      <c r="B10" s="20" t="s">
        <v>49</v>
      </c>
      <c r="C10" s="26">
        <v>191550</v>
      </c>
    </row>
    <row r="11" spans="1:3" ht="14.25">
      <c r="A11" s="20">
        <v>10</v>
      </c>
      <c r="B11" s="20" t="s">
        <v>56</v>
      </c>
      <c r="C11" s="26">
        <v>179300</v>
      </c>
    </row>
    <row r="12" spans="1:3" ht="14.25">
      <c r="A12" s="20">
        <v>11</v>
      </c>
      <c r="B12" s="20" t="s">
        <v>59</v>
      </c>
      <c r="C12" s="26">
        <v>115450</v>
      </c>
    </row>
    <row r="13" spans="1:3" ht="14.25">
      <c r="A13" s="20">
        <v>12</v>
      </c>
      <c r="B13" s="20" t="s">
        <v>61</v>
      </c>
      <c r="C13" s="26">
        <v>115450</v>
      </c>
    </row>
    <row r="14" spans="1:3" ht="14.25">
      <c r="A14" s="20">
        <v>13</v>
      </c>
      <c r="B14" s="20" t="s">
        <v>74</v>
      </c>
      <c r="C14" s="26">
        <v>127700</v>
      </c>
    </row>
    <row r="15" spans="1:3" ht="14.25">
      <c r="A15" s="20">
        <v>14</v>
      </c>
      <c r="B15" s="20" t="s">
        <v>79</v>
      </c>
      <c r="C15" s="26">
        <v>144090</v>
      </c>
    </row>
    <row r="16" spans="1:3" ht="14.25">
      <c r="A16" s="20">
        <v>15</v>
      </c>
      <c r="B16" s="20" t="s">
        <v>82</v>
      </c>
      <c r="C16" s="26">
        <v>63850</v>
      </c>
    </row>
    <row r="17" spans="1:3" ht="14.25">
      <c r="A17" s="20">
        <v>16</v>
      </c>
      <c r="B17" s="20" t="s">
        <v>84</v>
      </c>
      <c r="C17" s="26">
        <v>243150</v>
      </c>
    </row>
    <row r="18" spans="1:3" ht="14.25">
      <c r="A18" s="20">
        <v>17</v>
      </c>
      <c r="B18" s="20" t="s">
        <v>88</v>
      </c>
      <c r="C18" s="26">
        <v>127700</v>
      </c>
    </row>
    <row r="19" spans="1:3" ht="14.25">
      <c r="A19" s="20">
        <v>18</v>
      </c>
      <c r="B19" s="20" t="s">
        <v>17</v>
      </c>
      <c r="C19" s="26">
        <v>228633</v>
      </c>
    </row>
    <row r="20" spans="1:3" ht="14.25">
      <c r="A20" s="20">
        <v>19</v>
      </c>
      <c r="B20" s="20" t="s">
        <v>143</v>
      </c>
      <c r="C20" s="26">
        <v>461588</v>
      </c>
    </row>
    <row r="21" spans="1:3" ht="14.25">
      <c r="A21" s="20">
        <v>20</v>
      </c>
      <c r="B21" s="20" t="s">
        <v>91</v>
      </c>
      <c r="C21" s="26">
        <v>113750</v>
      </c>
    </row>
    <row r="22" spans="1:3" ht="14.25">
      <c r="A22" s="20">
        <v>21</v>
      </c>
      <c r="B22" s="20" t="s">
        <v>93</v>
      </c>
      <c r="C22" s="26">
        <v>175559</v>
      </c>
    </row>
    <row r="23" spans="1:3" ht="14.25">
      <c r="A23" s="20">
        <v>22</v>
      </c>
      <c r="B23" s="20" t="s">
        <v>36</v>
      </c>
      <c r="C23" s="26">
        <v>175346</v>
      </c>
    </row>
    <row r="24" spans="1:3" ht="14.25">
      <c r="A24" s="20">
        <v>23</v>
      </c>
      <c r="B24" s="20" t="s">
        <v>65</v>
      </c>
      <c r="C24" s="26">
        <v>508314</v>
      </c>
    </row>
    <row r="25" spans="1:3" ht="14.25">
      <c r="A25" s="20">
        <v>24</v>
      </c>
      <c r="B25" s="20" t="s">
        <v>96</v>
      </c>
      <c r="C25" s="26">
        <v>191550</v>
      </c>
    </row>
    <row r="26" spans="1:3" ht="14.25">
      <c r="A26" s="20">
        <v>25</v>
      </c>
      <c r="B26" s="20" t="s">
        <v>104</v>
      </c>
      <c r="C26" s="26">
        <v>184500</v>
      </c>
    </row>
    <row r="27" spans="1:3" ht="14.25">
      <c r="A27" s="20">
        <v>26</v>
      </c>
      <c r="B27" s="20" t="s">
        <v>108</v>
      </c>
      <c r="C27" s="26">
        <v>104141</v>
      </c>
    </row>
    <row r="28" spans="1:3" ht="14.25">
      <c r="A28" s="20">
        <v>27</v>
      </c>
      <c r="B28" s="20" t="s">
        <v>110</v>
      </c>
      <c r="C28" s="26">
        <v>127700</v>
      </c>
    </row>
    <row r="29" spans="1:3" ht="14.25">
      <c r="A29" s="20">
        <v>28</v>
      </c>
      <c r="B29" s="20" t="s">
        <v>113</v>
      </c>
      <c r="C29" s="26">
        <v>230900</v>
      </c>
    </row>
    <row r="30" spans="1:3" ht="14.25">
      <c r="A30" s="20">
        <v>29</v>
      </c>
      <c r="B30" s="20" t="s">
        <v>116</v>
      </c>
      <c r="C30" s="26">
        <v>63377</v>
      </c>
    </row>
    <row r="31" spans="1:3" ht="14.25">
      <c r="A31" s="20">
        <v>30</v>
      </c>
      <c r="B31" s="20" t="s">
        <v>118</v>
      </c>
      <c r="C31" s="26">
        <v>53000</v>
      </c>
    </row>
    <row r="32" spans="1:3" ht="14.25">
      <c r="A32" s="20">
        <v>31</v>
      </c>
      <c r="B32" s="20" t="s">
        <v>120</v>
      </c>
      <c r="C32" s="26">
        <v>127700</v>
      </c>
    </row>
    <row r="33" spans="1:3" ht="14.25">
      <c r="A33" s="20">
        <v>32</v>
      </c>
      <c r="B33" s="20" t="s">
        <v>123</v>
      </c>
      <c r="C33" s="26">
        <v>111500</v>
      </c>
    </row>
    <row r="34" spans="1:3" ht="14.25">
      <c r="A34" s="20">
        <v>33</v>
      </c>
      <c r="B34" s="20" t="s">
        <v>125</v>
      </c>
      <c r="C34" s="26">
        <v>109527</v>
      </c>
    </row>
    <row r="35" spans="1:3" ht="14.25">
      <c r="A35" s="20">
        <v>34</v>
      </c>
      <c r="B35" s="20" t="s">
        <v>127</v>
      </c>
      <c r="C35" s="26">
        <v>169850</v>
      </c>
    </row>
    <row r="36" spans="1:3" ht="14.25">
      <c r="A36" s="20">
        <v>35</v>
      </c>
      <c r="B36" s="20" t="s">
        <v>130</v>
      </c>
      <c r="C36" s="26">
        <v>45000</v>
      </c>
    </row>
    <row r="37" spans="1:3" ht="14.25">
      <c r="A37" s="20">
        <v>36</v>
      </c>
      <c r="B37" s="20" t="s">
        <v>132</v>
      </c>
      <c r="C37" s="26">
        <v>230000</v>
      </c>
    </row>
    <row r="38" spans="1:3" ht="14.25">
      <c r="A38" s="20">
        <v>37</v>
      </c>
      <c r="B38" s="20" t="s">
        <v>135</v>
      </c>
      <c r="C38" s="26">
        <v>127700</v>
      </c>
    </row>
    <row r="39" spans="1:3" ht="14.25">
      <c r="A39" s="20">
        <v>38</v>
      </c>
      <c r="B39" s="20" t="s">
        <v>138</v>
      </c>
      <c r="C39" s="26">
        <v>63850</v>
      </c>
    </row>
    <row r="40" spans="1:3" ht="14.25">
      <c r="A40" s="20">
        <v>39</v>
      </c>
      <c r="B40" s="20" t="s">
        <v>140</v>
      </c>
      <c r="C40" s="26">
        <v>127100</v>
      </c>
    </row>
    <row r="41" spans="1:3" ht="14.25">
      <c r="A41" s="20">
        <v>40</v>
      </c>
      <c r="B41" s="20" t="s">
        <v>148</v>
      </c>
      <c r="C41" s="26">
        <v>126692</v>
      </c>
    </row>
    <row r="42" spans="1:3" ht="14.25">
      <c r="A42" s="20">
        <v>41</v>
      </c>
      <c r="B42" s="20" t="s">
        <v>151</v>
      </c>
      <c r="C42" s="26">
        <v>191536</v>
      </c>
    </row>
    <row r="43" spans="1:3" ht="14.25">
      <c r="A43" s="20">
        <v>42</v>
      </c>
      <c r="B43" s="20" t="s">
        <v>155</v>
      </c>
      <c r="C43" s="26">
        <v>63850</v>
      </c>
    </row>
    <row r="44" spans="1:3" ht="14.25">
      <c r="A44" s="20">
        <v>43</v>
      </c>
      <c r="B44" s="20" t="s">
        <v>157</v>
      </c>
      <c r="C44" s="26">
        <v>63850</v>
      </c>
    </row>
    <row r="45" spans="1:3" ht="14.25">
      <c r="A45" s="20">
        <v>44</v>
      </c>
      <c r="B45" s="20" t="s">
        <v>159</v>
      </c>
      <c r="C45" s="26">
        <v>127700</v>
      </c>
    </row>
    <row r="46" spans="1:3" ht="14.25">
      <c r="A46" s="20">
        <v>45</v>
      </c>
      <c r="B46" s="20" t="s">
        <v>164</v>
      </c>
      <c r="C46" s="26">
        <v>179300</v>
      </c>
    </row>
    <row r="47" spans="1:3" ht="14.25">
      <c r="A47" s="20">
        <v>46</v>
      </c>
      <c r="B47" s="20" t="s">
        <v>20</v>
      </c>
      <c r="C47" s="26">
        <v>293739</v>
      </c>
    </row>
    <row r="48" spans="1:3" ht="14.25">
      <c r="A48" s="20">
        <v>47</v>
      </c>
      <c r="B48" s="20" t="s">
        <v>100</v>
      </c>
      <c r="C48" s="26">
        <v>191550</v>
      </c>
    </row>
    <row r="49" spans="1:3" ht="14.25">
      <c r="A49" s="20">
        <v>48</v>
      </c>
      <c r="B49" s="20" t="s">
        <v>76</v>
      </c>
      <c r="C49" s="26">
        <v>115450</v>
      </c>
    </row>
    <row r="50" spans="1:3" ht="14.25">
      <c r="A50" s="20">
        <v>49</v>
      </c>
      <c r="B50" s="20" t="s">
        <v>162</v>
      </c>
      <c r="C50" s="26">
        <v>63850</v>
      </c>
    </row>
    <row r="51" spans="1:3" ht="14.25">
      <c r="A51" s="20">
        <v>50</v>
      </c>
      <c r="B51" s="20" t="s">
        <v>167</v>
      </c>
      <c r="C51" s="26">
        <v>63750</v>
      </c>
    </row>
    <row r="52" spans="2:3" ht="14.25">
      <c r="B52" s="27" t="s">
        <v>169</v>
      </c>
      <c r="C52" s="26">
        <f>SUM(C2:C51)</f>
        <v>7890427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6">
      <selection activeCell="C54" sqref="C54"/>
    </sheetView>
  </sheetViews>
  <sheetFormatPr defaultColWidth="8.796875" defaultRowHeight="14.25"/>
  <cols>
    <col min="2" max="2" width="74.8984375" style="0" bestFit="1" customWidth="1"/>
    <col min="3" max="3" width="18" style="0" customWidth="1"/>
  </cols>
  <sheetData>
    <row r="1" spans="1:3" ht="30">
      <c r="A1" s="17" t="s">
        <v>0</v>
      </c>
      <c r="B1" s="18" t="s">
        <v>2</v>
      </c>
      <c r="C1" s="19" t="s">
        <v>168</v>
      </c>
    </row>
    <row r="2" spans="1:3" ht="14.25">
      <c r="A2" s="20">
        <v>1</v>
      </c>
      <c r="B2" s="20" t="s">
        <v>11</v>
      </c>
      <c r="C2" s="21">
        <v>3</v>
      </c>
    </row>
    <row r="3" spans="1:3" ht="14.25">
      <c r="A3" s="20">
        <v>2</v>
      </c>
      <c r="B3" s="20" t="s">
        <v>15</v>
      </c>
      <c r="C3" s="21">
        <v>1</v>
      </c>
    </row>
    <row r="4" spans="1:3" ht="14.25">
      <c r="A4" s="20">
        <v>3</v>
      </c>
      <c r="B4" s="20" t="s">
        <v>26</v>
      </c>
      <c r="C4" s="21">
        <v>3</v>
      </c>
    </row>
    <row r="5" spans="1:3" ht="14.25">
      <c r="A5" s="20">
        <v>4</v>
      </c>
      <c r="B5" s="20" t="s">
        <v>30</v>
      </c>
      <c r="C5" s="21">
        <v>1</v>
      </c>
    </row>
    <row r="6" spans="1:3" ht="14.25">
      <c r="A6" s="20">
        <v>5</v>
      </c>
      <c r="B6" s="20" t="s">
        <v>32</v>
      </c>
      <c r="C6" s="21">
        <v>1</v>
      </c>
    </row>
    <row r="7" spans="1:3" ht="14.25">
      <c r="A7" s="20">
        <v>6</v>
      </c>
      <c r="B7" s="20" t="s">
        <v>34</v>
      </c>
      <c r="C7" s="21">
        <v>1</v>
      </c>
    </row>
    <row r="8" spans="1:3" ht="14.25">
      <c r="A8" s="20">
        <v>7</v>
      </c>
      <c r="B8" s="20" t="s">
        <v>39</v>
      </c>
      <c r="C8" s="21">
        <v>7</v>
      </c>
    </row>
    <row r="9" spans="1:3" ht="14.25">
      <c r="A9" s="20">
        <v>8</v>
      </c>
      <c r="B9" s="20" t="s">
        <v>47</v>
      </c>
      <c r="C9" s="21">
        <v>1</v>
      </c>
    </row>
    <row r="10" spans="1:3" ht="14.25">
      <c r="A10" s="20">
        <v>9</v>
      </c>
      <c r="B10" s="20" t="s">
        <v>49</v>
      </c>
      <c r="C10" s="21">
        <v>3</v>
      </c>
    </row>
    <row r="11" spans="1:3" ht="14.25">
      <c r="A11" s="20">
        <v>10</v>
      </c>
      <c r="B11" s="20" t="s">
        <v>56</v>
      </c>
      <c r="C11" s="21">
        <v>2</v>
      </c>
    </row>
    <row r="12" spans="1:3" ht="14.25">
      <c r="A12" s="20">
        <v>11</v>
      </c>
      <c r="B12" s="20" t="s">
        <v>59</v>
      </c>
      <c r="C12" s="21">
        <v>1</v>
      </c>
    </row>
    <row r="13" spans="1:3" ht="14.25">
      <c r="A13" s="20">
        <v>12</v>
      </c>
      <c r="B13" s="20" t="s">
        <v>61</v>
      </c>
      <c r="C13" s="21">
        <v>1</v>
      </c>
    </row>
    <row r="14" spans="1:3" ht="14.25">
      <c r="A14" s="20">
        <v>13</v>
      </c>
      <c r="B14" s="20" t="s">
        <v>74</v>
      </c>
      <c r="C14" s="21">
        <v>2</v>
      </c>
    </row>
    <row r="15" spans="1:3" ht="14.25">
      <c r="A15" s="20">
        <v>14</v>
      </c>
      <c r="B15" s="20" t="s">
        <v>79</v>
      </c>
      <c r="C15" s="21">
        <v>2</v>
      </c>
    </row>
    <row r="16" spans="1:3" ht="14.25">
      <c r="A16" s="20">
        <v>15</v>
      </c>
      <c r="B16" s="20" t="s">
        <v>82</v>
      </c>
      <c r="C16" s="21">
        <v>1</v>
      </c>
    </row>
    <row r="17" spans="1:3" ht="14.25">
      <c r="A17" s="20">
        <v>16</v>
      </c>
      <c r="B17" s="20" t="s">
        <v>84</v>
      </c>
      <c r="C17" s="21">
        <v>3</v>
      </c>
    </row>
    <row r="18" spans="1:3" ht="14.25">
      <c r="A18" s="20">
        <v>17</v>
      </c>
      <c r="B18" s="20" t="s">
        <v>88</v>
      </c>
      <c r="C18" s="21">
        <v>2</v>
      </c>
    </row>
    <row r="19" spans="1:3" ht="14.25">
      <c r="A19" s="20">
        <v>18</v>
      </c>
      <c r="B19" s="20" t="s">
        <v>17</v>
      </c>
      <c r="C19" s="21">
        <v>2</v>
      </c>
    </row>
    <row r="20" spans="1:3" ht="14.25">
      <c r="A20" s="20">
        <v>19</v>
      </c>
      <c r="B20" s="20" t="s">
        <v>143</v>
      </c>
      <c r="C20" s="21">
        <v>4</v>
      </c>
    </row>
    <row r="21" spans="1:3" ht="14.25">
      <c r="A21" s="20">
        <v>20</v>
      </c>
      <c r="B21" s="20" t="s">
        <v>91</v>
      </c>
      <c r="C21" s="21">
        <v>1</v>
      </c>
    </row>
    <row r="22" spans="1:3" ht="14.25">
      <c r="A22" s="20">
        <v>21</v>
      </c>
      <c r="B22" s="20" t="s">
        <v>93</v>
      </c>
      <c r="C22" s="21">
        <v>2</v>
      </c>
    </row>
    <row r="23" spans="1:3" ht="14.25">
      <c r="A23" s="20">
        <v>22</v>
      </c>
      <c r="B23" s="20" t="s">
        <v>36</v>
      </c>
      <c r="C23" s="21">
        <v>2</v>
      </c>
    </row>
    <row r="24" spans="1:3" ht="14.25">
      <c r="A24" s="20">
        <v>23</v>
      </c>
      <c r="B24" s="20" t="s">
        <v>65</v>
      </c>
      <c r="C24" s="21">
        <v>8</v>
      </c>
    </row>
    <row r="25" spans="1:3" ht="14.25">
      <c r="A25" s="20">
        <v>24</v>
      </c>
      <c r="B25" s="20" t="s">
        <v>96</v>
      </c>
      <c r="C25" s="21">
        <v>3</v>
      </c>
    </row>
    <row r="26" spans="1:3" ht="14.25">
      <c r="A26" s="20">
        <v>25</v>
      </c>
      <c r="B26" s="20" t="s">
        <v>104</v>
      </c>
      <c r="C26" s="21">
        <v>3</v>
      </c>
    </row>
    <row r="27" spans="1:3" ht="14.25">
      <c r="A27" s="20">
        <v>26</v>
      </c>
      <c r="B27" s="20" t="s">
        <v>108</v>
      </c>
      <c r="C27" s="21">
        <v>1</v>
      </c>
    </row>
    <row r="28" spans="1:3" ht="14.25">
      <c r="A28" s="20">
        <v>27</v>
      </c>
      <c r="B28" s="20" t="s">
        <v>110</v>
      </c>
      <c r="C28" s="21">
        <v>2</v>
      </c>
    </row>
    <row r="29" spans="1:3" ht="14.25">
      <c r="A29" s="20">
        <v>28</v>
      </c>
      <c r="B29" s="20" t="s">
        <v>113</v>
      </c>
      <c r="C29" s="21">
        <v>2</v>
      </c>
    </row>
    <row r="30" spans="1:3" ht="14.25">
      <c r="A30" s="20">
        <v>29</v>
      </c>
      <c r="B30" s="20" t="s">
        <v>116</v>
      </c>
      <c r="C30" s="21">
        <v>1</v>
      </c>
    </row>
    <row r="31" spans="1:3" ht="14.25">
      <c r="A31" s="20">
        <v>30</v>
      </c>
      <c r="B31" s="20" t="s">
        <v>118</v>
      </c>
      <c r="C31" s="21">
        <v>1</v>
      </c>
    </row>
    <row r="32" spans="1:3" ht="14.25">
      <c r="A32" s="20">
        <v>31</v>
      </c>
      <c r="B32" s="20" t="s">
        <v>120</v>
      </c>
      <c r="C32" s="21">
        <v>2</v>
      </c>
    </row>
    <row r="33" spans="1:3" ht="14.25">
      <c r="A33" s="20">
        <v>32</v>
      </c>
      <c r="B33" s="20" t="s">
        <v>123</v>
      </c>
      <c r="C33" s="21">
        <v>1</v>
      </c>
    </row>
    <row r="34" spans="1:3" ht="14.25">
      <c r="A34" s="20">
        <v>33</v>
      </c>
      <c r="B34" s="20" t="s">
        <v>125</v>
      </c>
      <c r="C34" s="21">
        <v>1</v>
      </c>
    </row>
    <row r="35" spans="1:3" ht="14.25">
      <c r="A35" s="20">
        <v>34</v>
      </c>
      <c r="B35" s="20" t="s">
        <v>127</v>
      </c>
      <c r="C35" s="21">
        <v>2</v>
      </c>
    </row>
    <row r="36" spans="1:3" ht="14.25">
      <c r="A36" s="20">
        <v>35</v>
      </c>
      <c r="B36" s="20" t="s">
        <v>130</v>
      </c>
      <c r="C36" s="21">
        <v>1</v>
      </c>
    </row>
    <row r="37" spans="1:3" ht="14.25">
      <c r="A37" s="20">
        <v>36</v>
      </c>
      <c r="B37" s="20" t="s">
        <v>132</v>
      </c>
      <c r="C37" s="21">
        <v>2</v>
      </c>
    </row>
    <row r="38" spans="1:3" ht="14.25">
      <c r="A38" s="20">
        <v>37</v>
      </c>
      <c r="B38" s="20" t="s">
        <v>135</v>
      </c>
      <c r="C38" s="21">
        <v>2</v>
      </c>
    </row>
    <row r="39" spans="1:3" ht="14.25">
      <c r="A39" s="20">
        <v>38</v>
      </c>
      <c r="B39" s="20" t="s">
        <v>138</v>
      </c>
      <c r="C39" s="21">
        <v>1</v>
      </c>
    </row>
    <row r="40" spans="1:3" ht="14.25">
      <c r="A40" s="20">
        <v>39</v>
      </c>
      <c r="B40" s="20" t="s">
        <v>140</v>
      </c>
      <c r="C40" s="21">
        <v>2</v>
      </c>
    </row>
    <row r="41" spans="1:3" ht="14.25">
      <c r="A41" s="20">
        <v>40</v>
      </c>
      <c r="B41" s="20" t="s">
        <v>148</v>
      </c>
      <c r="C41" s="21">
        <v>2</v>
      </c>
    </row>
    <row r="42" spans="1:3" ht="14.25">
      <c r="A42" s="20">
        <v>41</v>
      </c>
      <c r="B42" s="20" t="s">
        <v>151</v>
      </c>
      <c r="C42" s="21">
        <v>3</v>
      </c>
    </row>
    <row r="43" spans="1:3" ht="14.25">
      <c r="A43" s="20">
        <v>42</v>
      </c>
      <c r="B43" s="20" t="s">
        <v>155</v>
      </c>
      <c r="C43" s="21">
        <v>1</v>
      </c>
    </row>
    <row r="44" spans="1:3" ht="14.25">
      <c r="A44" s="20">
        <v>43</v>
      </c>
      <c r="B44" s="20" t="s">
        <v>157</v>
      </c>
      <c r="C44" s="21">
        <v>1</v>
      </c>
    </row>
    <row r="45" spans="1:3" ht="14.25">
      <c r="A45" s="20">
        <v>44</v>
      </c>
      <c r="B45" s="20" t="s">
        <v>159</v>
      </c>
      <c r="C45" s="21">
        <v>2</v>
      </c>
    </row>
    <row r="46" spans="1:3" ht="14.25">
      <c r="A46" s="20">
        <v>45</v>
      </c>
      <c r="B46" s="20" t="s">
        <v>164</v>
      </c>
      <c r="C46" s="21">
        <v>2</v>
      </c>
    </row>
    <row r="47" spans="1:3" ht="14.25">
      <c r="A47" s="20">
        <v>46</v>
      </c>
      <c r="B47" s="20" t="s">
        <v>20</v>
      </c>
      <c r="C47" s="21">
        <v>3</v>
      </c>
    </row>
    <row r="48" spans="1:3" ht="14.25">
      <c r="A48" s="20">
        <v>47</v>
      </c>
      <c r="B48" s="20" t="s">
        <v>100</v>
      </c>
      <c r="C48" s="21">
        <v>3</v>
      </c>
    </row>
    <row r="49" spans="1:3" ht="14.25">
      <c r="A49" s="20">
        <v>48</v>
      </c>
      <c r="B49" s="20" t="s">
        <v>76</v>
      </c>
      <c r="C49" s="21">
        <v>1</v>
      </c>
    </row>
    <row r="50" spans="1:3" ht="14.25">
      <c r="A50" s="20">
        <v>49</v>
      </c>
      <c r="B50" s="20" t="s">
        <v>162</v>
      </c>
      <c r="C50" s="21">
        <v>1</v>
      </c>
    </row>
    <row r="51" spans="1:3" ht="14.25">
      <c r="A51" s="20">
        <v>50</v>
      </c>
      <c r="B51" s="20" t="s">
        <v>167</v>
      </c>
      <c r="C51" s="21">
        <v>1</v>
      </c>
    </row>
    <row r="52" spans="2:3" ht="14.25">
      <c r="B52" s="22" t="s">
        <v>169</v>
      </c>
      <c r="C52" s="21">
        <f>SUM(C2:C51)</f>
        <v>101</v>
      </c>
    </row>
    <row r="53" spans="2:3" ht="15">
      <c r="B53" s="23"/>
      <c r="C53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72" zoomScaleNormal="72" zoomScalePageLayoutView="0" workbookViewId="0" topLeftCell="A82">
      <selection activeCell="E109" sqref="E109"/>
    </sheetView>
  </sheetViews>
  <sheetFormatPr defaultColWidth="8.796875" defaultRowHeight="14.25"/>
  <cols>
    <col min="1" max="1" width="6.5" style="0" customWidth="1"/>
    <col min="2" max="2" width="23.19921875" style="0" customWidth="1"/>
    <col min="3" max="3" width="20.5" style="0" customWidth="1"/>
    <col min="4" max="4" width="12.59765625" style="0" customWidth="1"/>
    <col min="5" max="5" width="15.09765625" style="0" customWidth="1"/>
    <col min="6" max="6" width="17.3984375" style="0" customWidth="1"/>
    <col min="7" max="7" width="18" style="0" customWidth="1"/>
    <col min="8" max="8" width="15.09765625" style="0" customWidth="1"/>
    <col min="9" max="9" width="16.69921875" style="0" customWidth="1"/>
    <col min="10" max="10" width="15.59765625" style="0" customWidth="1"/>
  </cols>
  <sheetData>
    <row r="1" spans="1:10" ht="5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1" t="s">
        <v>9</v>
      </c>
    </row>
    <row r="2" spans="1:10" ht="14.25">
      <c r="A2" s="5">
        <v>1</v>
      </c>
      <c r="B2" s="6" t="s">
        <v>10</v>
      </c>
      <c r="C2" s="6" t="s">
        <v>11</v>
      </c>
      <c r="D2" s="6" t="str">
        <f>VLOOKUP(B2,'[1]Place zabaw-całość'!B:E,4,0)</f>
        <v>Alwernia</v>
      </c>
      <c r="E2" s="6" t="str">
        <f>VLOOKUP(B2,'[1]Place zabaw-całość'!B:D,3,0)</f>
        <v>52/UT/II/2011</v>
      </c>
      <c r="F2" s="7">
        <v>230900</v>
      </c>
      <c r="G2" s="7">
        <v>115450</v>
      </c>
      <c r="H2" s="7">
        <v>115450</v>
      </c>
      <c r="I2" s="8">
        <f>H2/F2</f>
        <v>0.5</v>
      </c>
      <c r="J2" s="7">
        <f>F2-H2</f>
        <v>115450</v>
      </c>
    </row>
    <row r="3" spans="1:10" ht="38.25">
      <c r="A3" s="5">
        <v>2</v>
      </c>
      <c r="B3" s="6" t="s">
        <v>12</v>
      </c>
      <c r="C3" s="6" t="s">
        <v>11</v>
      </c>
      <c r="D3" s="6" t="str">
        <f>VLOOKUP(B3,'[1]Place zabaw-całość'!B:E,4,0)</f>
        <v>Alwernia</v>
      </c>
      <c r="E3" s="6" t="str">
        <f>VLOOKUP(B3,'[1]Place zabaw-całość'!B:D,3,0)</f>
        <v>53/UT/II/2011</v>
      </c>
      <c r="F3" s="7">
        <v>230900</v>
      </c>
      <c r="G3" s="7">
        <v>115450</v>
      </c>
      <c r="H3" s="7">
        <v>115450</v>
      </c>
      <c r="I3" s="8">
        <f aca="true" t="shared" si="0" ref="I3:I61">H3/F3</f>
        <v>0.5</v>
      </c>
      <c r="J3" s="7">
        <f aca="true" t="shared" si="1" ref="J3:J61">F3-H3</f>
        <v>115450</v>
      </c>
    </row>
    <row r="4" spans="1:10" ht="38.25">
      <c r="A4" s="5">
        <v>3</v>
      </c>
      <c r="B4" s="9" t="s">
        <v>13</v>
      </c>
      <c r="C4" s="9" t="s">
        <v>11</v>
      </c>
      <c r="D4" s="6" t="str">
        <f>VLOOKUP(B4,'[1]Place zabaw-całość'!B:E,4,0)</f>
        <v>Alwernia</v>
      </c>
      <c r="E4" s="6" t="str">
        <f>VLOOKUP(B4,'[1]Place zabaw-całość'!B:D,3,0)</f>
        <v>67/MO/II/2011</v>
      </c>
      <c r="F4" s="7">
        <v>127000</v>
      </c>
      <c r="G4" s="7">
        <v>63500</v>
      </c>
      <c r="H4" s="7">
        <v>63500</v>
      </c>
      <c r="I4" s="8">
        <f t="shared" si="0"/>
        <v>0.5</v>
      </c>
      <c r="J4" s="7">
        <f t="shared" si="1"/>
        <v>63500</v>
      </c>
    </row>
    <row r="5" spans="1:10" ht="25.5">
      <c r="A5" s="5">
        <v>4</v>
      </c>
      <c r="B5" s="6" t="s">
        <v>14</v>
      </c>
      <c r="C5" s="9" t="s">
        <v>15</v>
      </c>
      <c r="D5" s="6" t="str">
        <f>VLOOKUP(B5,'[1]Place zabaw-całość'!B:E,4,0)</f>
        <v>Biskupice</v>
      </c>
      <c r="E5" s="6" t="str">
        <f>VLOOKUP(B5,'[1]Place zabaw-całość'!B:D,3,0)</f>
        <v>98/UT/II/2011</v>
      </c>
      <c r="F5" s="7">
        <v>127700</v>
      </c>
      <c r="G5" s="7">
        <v>63850</v>
      </c>
      <c r="H5" s="7">
        <v>63850</v>
      </c>
      <c r="I5" s="8">
        <f t="shared" si="0"/>
        <v>0.5</v>
      </c>
      <c r="J5" s="7">
        <f t="shared" si="1"/>
        <v>63850</v>
      </c>
    </row>
    <row r="6" spans="1:10" ht="38.25">
      <c r="A6" s="5">
        <v>5</v>
      </c>
      <c r="B6" s="9" t="s">
        <v>16</v>
      </c>
      <c r="C6" s="9" t="s">
        <v>17</v>
      </c>
      <c r="D6" s="6" t="str">
        <f>VLOOKUP(B6,'[1]Place zabaw-całość'!B:E,4,0)</f>
        <v>Bochnia</v>
      </c>
      <c r="E6" s="6" t="str">
        <f>VLOOKUP(B6,'[1]Place zabaw-całość'!B:D,3,0)</f>
        <v>14/UT/II/2011</v>
      </c>
      <c r="F6" s="7">
        <v>227266</v>
      </c>
      <c r="G6" s="7">
        <v>113633</v>
      </c>
      <c r="H6" s="7">
        <v>113633</v>
      </c>
      <c r="I6" s="8">
        <f t="shared" si="0"/>
        <v>0.5</v>
      </c>
      <c r="J6" s="7">
        <f t="shared" si="1"/>
        <v>113633</v>
      </c>
    </row>
    <row r="7" spans="1:10" ht="38.25">
      <c r="A7" s="5">
        <v>6</v>
      </c>
      <c r="B7" s="9" t="s">
        <v>18</v>
      </c>
      <c r="C7" s="9" t="s">
        <v>17</v>
      </c>
      <c r="D7" s="6" t="str">
        <f>VLOOKUP(B7,'[1]Place zabaw-całość'!B:E,4,0)</f>
        <v>Bochnia</v>
      </c>
      <c r="E7" s="6" t="str">
        <f>VLOOKUP(B7,'[1]Place zabaw-całość'!B:D,3,0)</f>
        <v>15/UT/II/2011</v>
      </c>
      <c r="F7" s="7">
        <v>230000</v>
      </c>
      <c r="G7" s="7">
        <v>115000</v>
      </c>
      <c r="H7" s="7">
        <v>115000</v>
      </c>
      <c r="I7" s="8">
        <f t="shared" si="0"/>
        <v>0.5</v>
      </c>
      <c r="J7" s="7">
        <f t="shared" si="1"/>
        <v>115000</v>
      </c>
    </row>
    <row r="8" spans="1:10" ht="25.5">
      <c r="A8" s="5">
        <v>7</v>
      </c>
      <c r="B8" s="9" t="s">
        <v>19</v>
      </c>
      <c r="C8" s="9" t="s">
        <v>20</v>
      </c>
      <c r="D8" s="9" t="str">
        <f>VLOOKUP(B8,'[1]Place zabaw-całość'!B:E,4,0)</f>
        <v>Chrzanów</v>
      </c>
      <c r="E8" s="9" t="str">
        <f>VLOOKUP(B8,'[1]Place zabaw-całość'!B:D,3,0)</f>
        <v>89/UT/I/2011</v>
      </c>
      <c r="F8" s="7">
        <v>127700</v>
      </c>
      <c r="G8" s="7">
        <v>63850</v>
      </c>
      <c r="H8" s="7">
        <v>63850</v>
      </c>
      <c r="I8" s="8">
        <f t="shared" si="0"/>
        <v>0.5</v>
      </c>
      <c r="J8" s="7">
        <f t="shared" si="1"/>
        <v>63850</v>
      </c>
    </row>
    <row r="9" spans="1:10" ht="51">
      <c r="A9" s="5">
        <v>8</v>
      </c>
      <c r="B9" s="6" t="s">
        <v>21</v>
      </c>
      <c r="C9" s="9" t="s">
        <v>20</v>
      </c>
      <c r="D9" s="6" t="str">
        <f>VLOOKUP(B9,'[1]Place zabaw-całość'!B:E,4,0)</f>
        <v>Chrzanów</v>
      </c>
      <c r="E9" s="6" t="str">
        <f>VLOOKUP(B9,'[1]Place zabaw-całość'!B:D,3,0)</f>
        <v>90/UT/II/2011</v>
      </c>
      <c r="F9" s="7">
        <v>230023</v>
      </c>
      <c r="G9" s="7">
        <v>115011</v>
      </c>
      <c r="H9" s="7">
        <v>115011</v>
      </c>
      <c r="I9" s="8">
        <f t="shared" si="0"/>
        <v>0.4999978263043261</v>
      </c>
      <c r="J9" s="7">
        <f t="shared" si="1"/>
        <v>115012</v>
      </c>
    </row>
    <row r="10" spans="1:10" ht="14.25">
      <c r="A10" s="5">
        <v>9</v>
      </c>
      <c r="B10" s="6" t="s">
        <v>22</v>
      </c>
      <c r="C10" s="9" t="s">
        <v>20</v>
      </c>
      <c r="D10" s="6" t="s">
        <v>23</v>
      </c>
      <c r="E10" s="10" t="s">
        <v>24</v>
      </c>
      <c r="F10" s="7">
        <v>229757.34</v>
      </c>
      <c r="G10" s="7">
        <v>114878</v>
      </c>
      <c r="H10" s="7">
        <v>114878</v>
      </c>
      <c r="I10" s="8">
        <f t="shared" si="0"/>
        <v>0.4999970838798882</v>
      </c>
      <c r="J10" s="7">
        <f t="shared" si="1"/>
        <v>114879.34</v>
      </c>
    </row>
    <row r="11" spans="1:10" ht="25.5">
      <c r="A11" s="5">
        <v>10</v>
      </c>
      <c r="B11" s="6" t="s">
        <v>25</v>
      </c>
      <c r="C11" s="9" t="s">
        <v>26</v>
      </c>
      <c r="D11" s="6" t="str">
        <f>VLOOKUP(B11,'[1]Place zabaw-całość'!B:E,4,0)</f>
        <v>Czernichów</v>
      </c>
      <c r="E11" s="6" t="str">
        <f>VLOOKUP(B11,'[1]Place zabaw-całość'!B:D,3,0)</f>
        <v>28/UT/II/2011</v>
      </c>
      <c r="F11" s="7">
        <v>188100</v>
      </c>
      <c r="G11" s="7">
        <v>94050</v>
      </c>
      <c r="H11" s="7">
        <v>94050</v>
      </c>
      <c r="I11" s="8">
        <f t="shared" si="0"/>
        <v>0.5</v>
      </c>
      <c r="J11" s="7">
        <f t="shared" si="1"/>
        <v>94050</v>
      </c>
    </row>
    <row r="12" spans="1:10" ht="25.5">
      <c r="A12" s="5">
        <v>11</v>
      </c>
      <c r="B12" s="6" t="s">
        <v>27</v>
      </c>
      <c r="C12" s="9" t="s">
        <v>26</v>
      </c>
      <c r="D12" s="6" t="str">
        <f>VLOOKUP(B12,'[1]Place zabaw-całość'!B:E,4,0)</f>
        <v>Czernichów</v>
      </c>
      <c r="E12" s="6" t="str">
        <f>VLOOKUP(B12,'[1]Place zabaw-całość'!B:D,3,0)</f>
        <v>29/UT/II/2011</v>
      </c>
      <c r="F12" s="7">
        <v>119500</v>
      </c>
      <c r="G12" s="7">
        <v>59750</v>
      </c>
      <c r="H12" s="7">
        <v>59750</v>
      </c>
      <c r="I12" s="8">
        <f t="shared" si="0"/>
        <v>0.5</v>
      </c>
      <c r="J12" s="7">
        <f t="shared" si="1"/>
        <v>59750</v>
      </c>
    </row>
    <row r="13" spans="1:10" ht="38.25">
      <c r="A13" s="5">
        <v>12</v>
      </c>
      <c r="B13" s="6" t="s">
        <v>28</v>
      </c>
      <c r="C13" s="9" t="s">
        <v>26</v>
      </c>
      <c r="D13" s="6" t="str">
        <f>VLOOKUP(B13,'[1]Place zabaw-całość'!B:E,4,0)</f>
        <v>Czernichów</v>
      </c>
      <c r="E13" s="6" t="str">
        <f>VLOOKUP(B13,'[1]Place zabaw-całość'!B:D,3,0)</f>
        <v>30/UT/II/2011</v>
      </c>
      <c r="F13" s="7">
        <v>230500</v>
      </c>
      <c r="G13" s="7">
        <v>115250</v>
      </c>
      <c r="H13" s="7">
        <v>115250</v>
      </c>
      <c r="I13" s="8">
        <f t="shared" si="0"/>
        <v>0.5</v>
      </c>
      <c r="J13" s="7">
        <f t="shared" si="1"/>
        <v>115250</v>
      </c>
    </row>
    <row r="14" spans="1:10" ht="51">
      <c r="A14" s="5">
        <v>13</v>
      </c>
      <c r="B14" s="9" t="s">
        <v>29</v>
      </c>
      <c r="C14" s="9" t="s">
        <v>30</v>
      </c>
      <c r="D14" s="6" t="str">
        <f>VLOOKUP(B14,'[1]Place zabaw-całość'!B:E,4,0)</f>
        <v>Dobra</v>
      </c>
      <c r="E14" s="6" t="str">
        <f>VLOOKUP(B14,'[1]Place zabaw-całość'!B:D,3,0)</f>
        <v>10/UT/II/2011</v>
      </c>
      <c r="F14" s="7">
        <v>230524.03</v>
      </c>
      <c r="G14" s="7">
        <v>115262</v>
      </c>
      <c r="H14" s="7">
        <v>115262</v>
      </c>
      <c r="I14" s="8">
        <f t="shared" si="0"/>
        <v>0.49999993493086164</v>
      </c>
      <c r="J14" s="7">
        <f t="shared" si="1"/>
        <v>115262.03</v>
      </c>
    </row>
    <row r="15" spans="1:10" ht="25.5">
      <c r="A15" s="5">
        <v>14</v>
      </c>
      <c r="B15" s="9" t="s">
        <v>31</v>
      </c>
      <c r="C15" s="6" t="s">
        <v>32</v>
      </c>
      <c r="D15" s="9" t="str">
        <f>VLOOKUP(B15,'[1]Place zabaw-całość'!B:E,4,0)</f>
        <v>Gdów</v>
      </c>
      <c r="E15" s="9" t="str">
        <f>VLOOKUP(B15,'[1]Place zabaw-całość'!B:D,3,0)</f>
        <v>51/UT/I/2011</v>
      </c>
      <c r="F15" s="7">
        <v>127700</v>
      </c>
      <c r="G15" s="7">
        <v>63850</v>
      </c>
      <c r="H15" s="7">
        <v>63850</v>
      </c>
      <c r="I15" s="8">
        <f t="shared" si="0"/>
        <v>0.5</v>
      </c>
      <c r="J15" s="7">
        <f t="shared" si="1"/>
        <v>63850</v>
      </c>
    </row>
    <row r="16" spans="1:10" ht="38.25">
      <c r="A16" s="5">
        <v>15</v>
      </c>
      <c r="B16" s="6" t="s">
        <v>33</v>
      </c>
      <c r="C16" s="9" t="s">
        <v>34</v>
      </c>
      <c r="D16" s="6" t="str">
        <f>VLOOKUP(B16,'[1]Place zabaw-całość'!B:E,4,0)</f>
        <v>Gołcza</v>
      </c>
      <c r="E16" s="6" t="str">
        <f>VLOOKUP(B16,'[1]Place zabaw-całość'!B:D,3,0)</f>
        <v>82/UT/II/2011</v>
      </c>
      <c r="F16" s="7">
        <v>126046</v>
      </c>
      <c r="G16" s="7">
        <v>63023</v>
      </c>
      <c r="H16" s="7">
        <v>63023</v>
      </c>
      <c r="I16" s="8">
        <f t="shared" si="0"/>
        <v>0.5</v>
      </c>
      <c r="J16" s="7">
        <f t="shared" si="1"/>
        <v>63023</v>
      </c>
    </row>
    <row r="17" spans="1:10" ht="38.25">
      <c r="A17" s="5">
        <v>16</v>
      </c>
      <c r="B17" s="9" t="s">
        <v>35</v>
      </c>
      <c r="C17" s="9" t="s">
        <v>36</v>
      </c>
      <c r="D17" s="6" t="str">
        <f>VLOOKUP(B17,'[1]Place zabaw-całość'!B:E,4,0)</f>
        <v>Gorlice</v>
      </c>
      <c r="E17" s="6" t="str">
        <f>VLOOKUP(B17,'[1]Place zabaw-całość'!B:D,3,0)</f>
        <v>114/UT/II/2011</v>
      </c>
      <c r="F17" s="7">
        <v>222992.6</v>
      </c>
      <c r="G17" s="7">
        <v>111496</v>
      </c>
      <c r="H17" s="7">
        <v>111496</v>
      </c>
      <c r="I17" s="8">
        <f t="shared" si="0"/>
        <v>0.4999986546638767</v>
      </c>
      <c r="J17" s="7">
        <f t="shared" si="1"/>
        <v>111496.6</v>
      </c>
    </row>
    <row r="18" spans="1:10" ht="38.25">
      <c r="A18" s="5">
        <v>17</v>
      </c>
      <c r="B18" s="9" t="s">
        <v>37</v>
      </c>
      <c r="C18" s="9" t="s">
        <v>36</v>
      </c>
      <c r="D18" s="6" t="str">
        <f>VLOOKUP(B18,'[1]Place zabaw-całość'!B:E,4,0)</f>
        <v>Gorlice</v>
      </c>
      <c r="E18" s="6" t="str">
        <f>VLOOKUP(B18,'[1]Place zabaw-całość'!B:D,3,0)</f>
        <v>113/UT/II/2011</v>
      </c>
      <c r="F18" s="7">
        <v>146150</v>
      </c>
      <c r="G18" s="7">
        <v>63850</v>
      </c>
      <c r="H18" s="7">
        <v>63850</v>
      </c>
      <c r="I18" s="8">
        <f t="shared" si="0"/>
        <v>0.43687991789257613</v>
      </c>
      <c r="J18" s="7">
        <f t="shared" si="1"/>
        <v>82300</v>
      </c>
    </row>
    <row r="19" spans="1:10" ht="38.25">
      <c r="A19" s="5">
        <v>18</v>
      </c>
      <c r="B19" s="9" t="s">
        <v>38</v>
      </c>
      <c r="C19" s="9" t="s">
        <v>39</v>
      </c>
      <c r="D19" s="9" t="str">
        <f>VLOOKUP(B19,'[1]Place zabaw-całość'!B:E,4,0)</f>
        <v>Gródek Nad Dunajcem</v>
      </c>
      <c r="E19" s="9" t="str">
        <f>VLOOKUP(B19,'[1]Place zabaw-całość'!B:D,3,0)</f>
        <v>73/UT/I/2011</v>
      </c>
      <c r="F19" s="7">
        <v>127200</v>
      </c>
      <c r="G19" s="7">
        <v>63600</v>
      </c>
      <c r="H19" s="7">
        <v>63600</v>
      </c>
      <c r="I19" s="8">
        <f t="shared" si="0"/>
        <v>0.5</v>
      </c>
      <c r="J19" s="7">
        <f t="shared" si="1"/>
        <v>63600</v>
      </c>
    </row>
    <row r="20" spans="1:10" ht="38.25">
      <c r="A20" s="5">
        <v>19</v>
      </c>
      <c r="B20" s="6" t="s">
        <v>40</v>
      </c>
      <c r="C20" s="9" t="s">
        <v>39</v>
      </c>
      <c r="D20" s="9" t="str">
        <f>VLOOKUP(B20,'[1]Place zabaw-całość'!B:E,4,0)</f>
        <v>Gródek Nad Dunajcem</v>
      </c>
      <c r="E20" s="9" t="str">
        <f>VLOOKUP(B20,'[1]Place zabaw-całość'!B:D,3,0)</f>
        <v>74/UT/I/2011</v>
      </c>
      <c r="F20" s="7">
        <v>120000</v>
      </c>
      <c r="G20" s="7">
        <v>60000</v>
      </c>
      <c r="H20" s="7">
        <v>60000</v>
      </c>
      <c r="I20" s="8">
        <f t="shared" si="0"/>
        <v>0.5</v>
      </c>
      <c r="J20" s="7">
        <f t="shared" si="1"/>
        <v>60000</v>
      </c>
    </row>
    <row r="21" spans="1:10" ht="38.25">
      <c r="A21" s="5">
        <v>20</v>
      </c>
      <c r="B21" s="6" t="s">
        <v>41</v>
      </c>
      <c r="C21" s="9" t="s">
        <v>39</v>
      </c>
      <c r="D21" s="9" t="str">
        <f>VLOOKUP(B21,'[1]Place zabaw-całość'!B:E,4,0)</f>
        <v>Gródek Nad Dunajcem</v>
      </c>
      <c r="E21" s="9" t="str">
        <f>VLOOKUP(B21,'[1]Place zabaw-całość'!B:D,3,0)</f>
        <v>75/UT/I/2011</v>
      </c>
      <c r="F21" s="7">
        <v>127200</v>
      </c>
      <c r="G21" s="7">
        <v>63600</v>
      </c>
      <c r="H21" s="7">
        <v>63600</v>
      </c>
      <c r="I21" s="8">
        <f t="shared" si="0"/>
        <v>0.5</v>
      </c>
      <c r="J21" s="7">
        <f t="shared" si="1"/>
        <v>63600</v>
      </c>
    </row>
    <row r="22" spans="1:10" ht="25.5">
      <c r="A22" s="5">
        <v>21</v>
      </c>
      <c r="B22" s="9" t="s">
        <v>42</v>
      </c>
      <c r="C22" s="9" t="s">
        <v>39</v>
      </c>
      <c r="D22" s="9" t="str">
        <f>VLOOKUP(B22,'[1]Place zabaw-całość'!B:E,4,0)</f>
        <v>Gródek Nad Dunajcem</v>
      </c>
      <c r="E22" s="9" t="str">
        <f>VLOOKUP(B22,'[1]Place zabaw-całość'!B:D,3,0)</f>
        <v>76/UT/I/2011</v>
      </c>
      <c r="F22" s="7">
        <v>127000</v>
      </c>
      <c r="G22" s="7">
        <v>63500</v>
      </c>
      <c r="H22" s="7">
        <v>63500</v>
      </c>
      <c r="I22" s="8">
        <f t="shared" si="0"/>
        <v>0.5</v>
      </c>
      <c r="J22" s="7">
        <f t="shared" si="1"/>
        <v>63500</v>
      </c>
    </row>
    <row r="23" spans="1:10" ht="38.25">
      <c r="A23" s="5">
        <v>22</v>
      </c>
      <c r="B23" s="6" t="s">
        <v>43</v>
      </c>
      <c r="C23" s="9" t="s">
        <v>39</v>
      </c>
      <c r="D23" s="9" t="str">
        <f>VLOOKUP(B23,'[1]Place zabaw-całość'!B:E,4,0)</f>
        <v>Gródek Nad Dunajcem</v>
      </c>
      <c r="E23" s="9" t="str">
        <f>VLOOKUP(B23,'[1]Place zabaw-całość'!B:D,3,0)</f>
        <v>77/UT/I/2011</v>
      </c>
      <c r="F23" s="7">
        <v>125000</v>
      </c>
      <c r="G23" s="7">
        <v>62500</v>
      </c>
      <c r="H23" s="7">
        <v>62500</v>
      </c>
      <c r="I23" s="8">
        <f t="shared" si="0"/>
        <v>0.5</v>
      </c>
      <c r="J23" s="7">
        <f t="shared" si="1"/>
        <v>62500</v>
      </c>
    </row>
    <row r="24" spans="1:10" ht="63.75">
      <c r="A24" s="5">
        <v>23</v>
      </c>
      <c r="B24" s="6" t="s">
        <v>44</v>
      </c>
      <c r="C24" s="9" t="s">
        <v>39</v>
      </c>
      <c r="D24" s="9" t="str">
        <f>VLOOKUP(B24,'[1]Place zabaw-całość'!B:E,4,0)</f>
        <v>Gródek Nad Dunajcem</v>
      </c>
      <c r="E24" s="9" t="str">
        <f>VLOOKUP(B24,'[1]Place zabaw-całość'!B:D,3,0)</f>
        <v>78/UT/I/2011</v>
      </c>
      <c r="F24" s="7">
        <v>120000</v>
      </c>
      <c r="G24" s="7">
        <v>60000</v>
      </c>
      <c r="H24" s="7">
        <v>60000</v>
      </c>
      <c r="I24" s="8">
        <f t="shared" si="0"/>
        <v>0.5</v>
      </c>
      <c r="J24" s="7">
        <f t="shared" si="1"/>
        <v>60000</v>
      </c>
    </row>
    <row r="25" spans="1:10" ht="25.5">
      <c r="A25" s="5">
        <v>24</v>
      </c>
      <c r="B25" s="9" t="s">
        <v>45</v>
      </c>
      <c r="C25" s="9" t="s">
        <v>39</v>
      </c>
      <c r="D25" s="9" t="str">
        <f>VLOOKUP(B25,'[1]Place zabaw-całość'!B:E,4,0)</f>
        <v>Gródek Nad Dunajcem</v>
      </c>
      <c r="E25" s="9" t="str">
        <f>VLOOKUP(B25,'[1]Place zabaw-całość'!B:D,3,0)</f>
        <v>79/UT/I/2011</v>
      </c>
      <c r="F25" s="7">
        <v>127700</v>
      </c>
      <c r="G25" s="7">
        <v>63850</v>
      </c>
      <c r="H25" s="7">
        <v>63850</v>
      </c>
      <c r="I25" s="8">
        <f t="shared" si="0"/>
        <v>0.5</v>
      </c>
      <c r="J25" s="7">
        <f t="shared" si="1"/>
        <v>63850</v>
      </c>
    </row>
    <row r="26" spans="1:10" ht="38.25">
      <c r="A26" s="5">
        <v>25</v>
      </c>
      <c r="B26" s="9" t="s">
        <v>46</v>
      </c>
      <c r="C26" s="9" t="s">
        <v>47</v>
      </c>
      <c r="D26" s="6" t="str">
        <f>VLOOKUP(B26,'[1]Place zabaw-całość'!B:E,4,0)</f>
        <v>Iwanowice</v>
      </c>
      <c r="E26" s="6" t="str">
        <f>VLOOKUP(B26,'[1]Place zabaw-całość'!B:D,3,0)</f>
        <v>97/UT/II/2011</v>
      </c>
      <c r="F26" s="7">
        <v>127700</v>
      </c>
      <c r="G26" s="7">
        <v>63850</v>
      </c>
      <c r="H26" s="7">
        <v>63850</v>
      </c>
      <c r="I26" s="8">
        <f t="shared" si="0"/>
        <v>0.5</v>
      </c>
      <c r="J26" s="7">
        <f t="shared" si="1"/>
        <v>63850</v>
      </c>
    </row>
    <row r="27" spans="1:10" ht="14.25">
      <c r="A27" s="5">
        <v>26</v>
      </c>
      <c r="B27" s="6" t="s">
        <v>48</v>
      </c>
      <c r="C27" s="6" t="s">
        <v>49</v>
      </c>
      <c r="D27" s="6" t="s">
        <v>50</v>
      </c>
      <c r="E27" s="10" t="s">
        <v>51</v>
      </c>
      <c r="F27" s="7">
        <v>127700</v>
      </c>
      <c r="G27" s="7">
        <v>63850</v>
      </c>
      <c r="H27" s="7">
        <v>63850</v>
      </c>
      <c r="I27" s="8">
        <f t="shared" si="0"/>
        <v>0.5</v>
      </c>
      <c r="J27" s="7">
        <f t="shared" si="1"/>
        <v>63850</v>
      </c>
    </row>
    <row r="28" spans="1:10" ht="14.25">
      <c r="A28" s="5">
        <v>27</v>
      </c>
      <c r="B28" s="6" t="s">
        <v>52</v>
      </c>
      <c r="C28" s="6" t="s">
        <v>49</v>
      </c>
      <c r="D28" s="9" t="s">
        <v>50</v>
      </c>
      <c r="E28" s="10" t="s">
        <v>53</v>
      </c>
      <c r="F28" s="7">
        <v>127700</v>
      </c>
      <c r="G28" s="7">
        <v>63850</v>
      </c>
      <c r="H28" s="7">
        <v>63850</v>
      </c>
      <c r="I28" s="8">
        <f t="shared" si="0"/>
        <v>0.5</v>
      </c>
      <c r="J28" s="7">
        <f t="shared" si="1"/>
        <v>63850</v>
      </c>
    </row>
    <row r="29" spans="1:10" ht="25.5">
      <c r="A29" s="5">
        <v>28</v>
      </c>
      <c r="B29" s="6" t="s">
        <v>54</v>
      </c>
      <c r="C29" s="6" t="s">
        <v>49</v>
      </c>
      <c r="D29" s="9" t="str">
        <f>VLOOKUP(B29,'[1]Place zabaw-całość'!B:E,4,0)</f>
        <v>Jabłonka</v>
      </c>
      <c r="E29" s="9" t="str">
        <f>VLOOKUP(B29,'[1]Place zabaw-całość'!B:D,3,0)</f>
        <v>58/UT/I/2011</v>
      </c>
      <c r="F29" s="7">
        <v>127700</v>
      </c>
      <c r="G29" s="7">
        <v>63850</v>
      </c>
      <c r="H29" s="7">
        <v>63850</v>
      </c>
      <c r="I29" s="8">
        <f t="shared" si="0"/>
        <v>0.5</v>
      </c>
      <c r="J29" s="7">
        <f t="shared" si="1"/>
        <v>63850</v>
      </c>
    </row>
    <row r="30" spans="1:10" ht="38.25">
      <c r="A30" s="5">
        <v>29</v>
      </c>
      <c r="B30" s="9" t="s">
        <v>55</v>
      </c>
      <c r="C30" s="9" t="s">
        <v>56</v>
      </c>
      <c r="D30" s="9" t="str">
        <f>VLOOKUP(B30,'[1]Place zabaw-całość'!B:E,4,0)</f>
        <v>Kalwaria Zebrzydowska</v>
      </c>
      <c r="E30" s="9" t="str">
        <f>VLOOKUP(B30,'[1]Place zabaw-całość'!B:D,3,0)</f>
        <v>6/UT/I/2011</v>
      </c>
      <c r="F30" s="7">
        <v>230900</v>
      </c>
      <c r="G30" s="7">
        <v>115450</v>
      </c>
      <c r="H30" s="7">
        <v>115450</v>
      </c>
      <c r="I30" s="8">
        <f t="shared" si="0"/>
        <v>0.5</v>
      </c>
      <c r="J30" s="7">
        <f t="shared" si="1"/>
        <v>115450</v>
      </c>
    </row>
    <row r="31" spans="1:10" ht="25.5">
      <c r="A31" s="5">
        <v>30</v>
      </c>
      <c r="B31" s="9" t="s">
        <v>57</v>
      </c>
      <c r="C31" s="9" t="s">
        <v>56</v>
      </c>
      <c r="D31" s="9" t="str">
        <f>VLOOKUP(B31,'[1]Place zabaw-całość'!B:E,4,0)</f>
        <v>Kalwaria Zebrzydowska</v>
      </c>
      <c r="E31" s="9" t="str">
        <f>VLOOKUP(B31,'[1]Place zabaw-całość'!B:D,3,0)</f>
        <v>5/UT/I/2011</v>
      </c>
      <c r="F31" s="7">
        <v>132972.79</v>
      </c>
      <c r="G31" s="7">
        <v>63850</v>
      </c>
      <c r="H31" s="7">
        <v>63850</v>
      </c>
      <c r="I31" s="8">
        <f t="shared" si="0"/>
        <v>0.48017342495408266</v>
      </c>
      <c r="J31" s="7">
        <f t="shared" si="1"/>
        <v>69122.79000000001</v>
      </c>
    </row>
    <row r="32" spans="1:10" ht="38.25">
      <c r="A32" s="5">
        <v>31</v>
      </c>
      <c r="B32" s="9" t="s">
        <v>58</v>
      </c>
      <c r="C32" s="9" t="s">
        <v>59</v>
      </c>
      <c r="D32" s="6" t="str">
        <f>VLOOKUP(B32,'[1]Place zabaw-całość'!B:E,4,0)</f>
        <v>Kamienica</v>
      </c>
      <c r="E32" s="6" t="str">
        <f>VLOOKUP(B32,'[1]Place zabaw-całość'!B:D,3,0)</f>
        <v>21/UT/II/2011</v>
      </c>
      <c r="F32" s="7">
        <v>231418</v>
      </c>
      <c r="G32" s="7">
        <v>115450</v>
      </c>
      <c r="H32" s="7">
        <v>115450</v>
      </c>
      <c r="I32" s="8">
        <f t="shared" si="0"/>
        <v>0.4988808130741775</v>
      </c>
      <c r="J32" s="7">
        <f t="shared" si="1"/>
        <v>115968</v>
      </c>
    </row>
    <row r="33" spans="1:10" ht="51">
      <c r="A33" s="5">
        <v>32</v>
      </c>
      <c r="B33" s="9" t="s">
        <v>60</v>
      </c>
      <c r="C33" s="9" t="s">
        <v>61</v>
      </c>
      <c r="D33" s="9" t="s">
        <v>62</v>
      </c>
      <c r="E33" s="10" t="s">
        <v>63</v>
      </c>
      <c r="F33" s="7">
        <v>230900</v>
      </c>
      <c r="G33" s="7">
        <v>115450</v>
      </c>
      <c r="H33" s="7">
        <v>115450</v>
      </c>
      <c r="I33" s="8">
        <f t="shared" si="0"/>
        <v>0.5</v>
      </c>
      <c r="J33" s="7">
        <f t="shared" si="1"/>
        <v>115450</v>
      </c>
    </row>
    <row r="34" spans="1:10" ht="63.75">
      <c r="A34" s="5">
        <v>33</v>
      </c>
      <c r="B34" s="9" t="s">
        <v>64</v>
      </c>
      <c r="C34" s="9" t="s">
        <v>65</v>
      </c>
      <c r="D34" s="6" t="str">
        <f>VLOOKUP(B34,'[1]Place zabaw-całość'!B:E,4,0)</f>
        <v>Kraków</v>
      </c>
      <c r="E34" s="6" t="str">
        <f>VLOOKUP(B34,'[1]Place zabaw-całość'!B:D,3,0)</f>
        <v>105/UT/II/2011</v>
      </c>
      <c r="F34" s="7">
        <v>110183.69</v>
      </c>
      <c r="G34" s="7">
        <v>55091</v>
      </c>
      <c r="H34" s="7">
        <v>55091</v>
      </c>
      <c r="I34" s="8">
        <f t="shared" si="0"/>
        <v>0.4999923309883704</v>
      </c>
      <c r="J34" s="7">
        <f t="shared" si="1"/>
        <v>55092.69</v>
      </c>
    </row>
    <row r="35" spans="1:10" ht="25.5">
      <c r="A35" s="5">
        <v>34</v>
      </c>
      <c r="B35" s="6" t="s">
        <v>66</v>
      </c>
      <c r="C35" s="9" t="s">
        <v>65</v>
      </c>
      <c r="D35" s="6" t="str">
        <f>VLOOKUP(B35,'[1]Place zabaw-całość'!B:E,4,0)</f>
        <v>Kraków</v>
      </c>
      <c r="E35" s="6" t="str">
        <f>VLOOKUP(B35,'[1]Place zabaw-całość'!B:D,3,0)</f>
        <v>106/UT/II/2011</v>
      </c>
      <c r="F35" s="7">
        <v>80378</v>
      </c>
      <c r="G35" s="7">
        <v>40189</v>
      </c>
      <c r="H35" s="7">
        <v>40189</v>
      </c>
      <c r="I35" s="8">
        <f t="shared" si="0"/>
        <v>0.5</v>
      </c>
      <c r="J35" s="7">
        <f t="shared" si="1"/>
        <v>40189</v>
      </c>
    </row>
    <row r="36" spans="1:10" ht="38.25">
      <c r="A36" s="5">
        <v>35</v>
      </c>
      <c r="B36" s="9" t="s">
        <v>67</v>
      </c>
      <c r="C36" s="9" t="s">
        <v>65</v>
      </c>
      <c r="D36" s="9" t="str">
        <f>VLOOKUP(B36,'[1]Place zabaw-całość'!B:E,4,0)</f>
        <v>Kraków</v>
      </c>
      <c r="E36" s="9" t="str">
        <f>VLOOKUP(B36,'[1]Place zabaw-całość'!B:D,3,0)</f>
        <v>107/UT/I/2011</v>
      </c>
      <c r="F36" s="7">
        <v>127600</v>
      </c>
      <c r="G36" s="7">
        <v>63800</v>
      </c>
      <c r="H36" s="7">
        <v>63800</v>
      </c>
      <c r="I36" s="8">
        <f t="shared" si="0"/>
        <v>0.5</v>
      </c>
      <c r="J36" s="7">
        <f t="shared" si="1"/>
        <v>63800</v>
      </c>
    </row>
    <row r="37" spans="1:10" ht="38.25">
      <c r="A37" s="5">
        <v>36</v>
      </c>
      <c r="B37" s="6" t="s">
        <v>68</v>
      </c>
      <c r="C37" s="9" t="s">
        <v>65</v>
      </c>
      <c r="D37" s="6" t="str">
        <f>VLOOKUP(B37,'[1]Place zabaw-całość'!B:E,4,0)</f>
        <v>Kraków</v>
      </c>
      <c r="E37" s="6" t="str">
        <f>VLOOKUP(B37,'[1]Place zabaw-całość'!B:D,3,0)</f>
        <v>108/UT/II/2011</v>
      </c>
      <c r="F37" s="7">
        <v>177506.27</v>
      </c>
      <c r="G37" s="7">
        <v>88753</v>
      </c>
      <c r="H37" s="7">
        <v>63850</v>
      </c>
      <c r="I37" s="8">
        <f t="shared" si="0"/>
        <v>0.3597056036386771</v>
      </c>
      <c r="J37" s="7">
        <f t="shared" si="1"/>
        <v>113656.26999999999</v>
      </c>
    </row>
    <row r="38" spans="1:10" ht="38.25">
      <c r="A38" s="5">
        <v>37</v>
      </c>
      <c r="B38" s="9" t="s">
        <v>69</v>
      </c>
      <c r="C38" s="9" t="s">
        <v>65</v>
      </c>
      <c r="D38" s="6" t="str">
        <f>VLOOKUP(B38,'[1]Place zabaw-całość'!B:E,4,0)</f>
        <v>Kraków</v>
      </c>
      <c r="E38" s="6" t="str">
        <f>VLOOKUP(B38,'[1]Place zabaw-całość'!B:D,3,0)</f>
        <v>109/UT/II/2011</v>
      </c>
      <c r="F38" s="7">
        <v>190000</v>
      </c>
      <c r="G38" s="7">
        <v>95000</v>
      </c>
      <c r="H38" s="7">
        <v>95000</v>
      </c>
      <c r="I38" s="8">
        <f t="shared" si="0"/>
        <v>0.5</v>
      </c>
      <c r="J38" s="7">
        <f t="shared" si="1"/>
        <v>95000</v>
      </c>
    </row>
    <row r="39" spans="1:10" ht="51">
      <c r="A39" s="5">
        <v>38</v>
      </c>
      <c r="B39" s="6" t="s">
        <v>70</v>
      </c>
      <c r="C39" s="9" t="s">
        <v>65</v>
      </c>
      <c r="D39" s="9" t="str">
        <f>VLOOKUP(B39,'[1]Place zabaw-całość'!B:E,4,0)</f>
        <v>Kraków</v>
      </c>
      <c r="E39" s="9" t="str">
        <f>VLOOKUP(B39,'[1]Place zabaw-całość'!B:D,3,0)</f>
        <v>110/UT/I/2011</v>
      </c>
      <c r="F39" s="7">
        <v>63600</v>
      </c>
      <c r="G39" s="7">
        <v>31800</v>
      </c>
      <c r="H39" s="7">
        <v>31800</v>
      </c>
      <c r="I39" s="8">
        <f t="shared" si="0"/>
        <v>0.5</v>
      </c>
      <c r="J39" s="7">
        <f t="shared" si="1"/>
        <v>31800</v>
      </c>
    </row>
    <row r="40" spans="1:10" ht="38.25">
      <c r="A40" s="5">
        <v>39</v>
      </c>
      <c r="B40" s="9" t="s">
        <v>71</v>
      </c>
      <c r="C40" s="9" t="s">
        <v>65</v>
      </c>
      <c r="D40" s="6" t="str">
        <f>VLOOKUP(B40,'[1]Place zabaw-całość'!B:E,4,0)</f>
        <v>Kraków</v>
      </c>
      <c r="E40" s="6" t="str">
        <f>VLOOKUP(B40,'[1]Place zabaw-całość'!B:D,3,0)</f>
        <v>111/UT/II/2011</v>
      </c>
      <c r="F40" s="7">
        <v>199469</v>
      </c>
      <c r="G40" s="7">
        <v>99734</v>
      </c>
      <c r="H40" s="7">
        <v>94734</v>
      </c>
      <c r="I40" s="8">
        <f t="shared" si="0"/>
        <v>0.474930941650081</v>
      </c>
      <c r="J40" s="7">
        <f t="shared" si="1"/>
        <v>104735</v>
      </c>
    </row>
    <row r="41" spans="1:10" ht="38.25">
      <c r="A41" s="5">
        <v>40</v>
      </c>
      <c r="B41" s="6" t="s">
        <v>72</v>
      </c>
      <c r="C41" s="9" t="s">
        <v>65</v>
      </c>
      <c r="D41" s="6" t="str">
        <f>VLOOKUP(B41,'[1]Place zabaw-całość'!B:E,4,0)</f>
        <v>Kraków</v>
      </c>
      <c r="E41" s="6" t="str">
        <f>VLOOKUP(B41,'[1]Place zabaw-całość'!B:D,3,0)</f>
        <v>112/UT/II/2011</v>
      </c>
      <c r="F41" s="7">
        <v>127913.81</v>
      </c>
      <c r="G41" s="7">
        <v>63850</v>
      </c>
      <c r="H41" s="7">
        <v>63850</v>
      </c>
      <c r="I41" s="8">
        <f t="shared" si="0"/>
        <v>0.4991642419219629</v>
      </c>
      <c r="J41" s="7">
        <f t="shared" si="1"/>
        <v>64063.81</v>
      </c>
    </row>
    <row r="42" spans="1:10" ht="25.5">
      <c r="A42" s="5">
        <v>41</v>
      </c>
      <c r="B42" s="9" t="s">
        <v>73</v>
      </c>
      <c r="C42" s="6" t="s">
        <v>74</v>
      </c>
      <c r="D42" s="9" t="str">
        <f>VLOOKUP(B42,'[1]Place zabaw-całość'!B:E,4,0)</f>
        <v>Limanowa</v>
      </c>
      <c r="E42" s="9" t="str">
        <f>VLOOKUP(B42,'[1]Place zabaw-całość'!B:D,3,0)</f>
        <v>44/UT/I/2011</v>
      </c>
      <c r="F42" s="7">
        <v>127913.81</v>
      </c>
      <c r="G42" s="7">
        <v>63850</v>
      </c>
      <c r="H42" s="7">
        <v>63850</v>
      </c>
      <c r="I42" s="8">
        <f t="shared" si="0"/>
        <v>0.4991642419219629</v>
      </c>
      <c r="J42" s="7">
        <f t="shared" si="1"/>
        <v>64063.81</v>
      </c>
    </row>
    <row r="43" spans="1:10" ht="38.25">
      <c r="A43" s="5">
        <v>42</v>
      </c>
      <c r="B43" s="9" t="s">
        <v>75</v>
      </c>
      <c r="C43" s="9" t="s">
        <v>76</v>
      </c>
      <c r="D43" s="9" t="str">
        <f>VLOOKUP(B43,'[1]Place zabaw-całość'!B:E,4,0)</f>
        <v>Limanowa</v>
      </c>
      <c r="E43" s="9" t="str">
        <f>VLOOKUP(B43,'[1]Place zabaw-całość'!B:D,3,0)</f>
        <v>19/UT/I/2011</v>
      </c>
      <c r="F43" s="7">
        <v>230900</v>
      </c>
      <c r="G43" s="7">
        <v>115450</v>
      </c>
      <c r="H43" s="7">
        <v>115450</v>
      </c>
      <c r="I43" s="8">
        <f t="shared" si="0"/>
        <v>0.5</v>
      </c>
      <c r="J43" s="7">
        <f t="shared" si="1"/>
        <v>115450</v>
      </c>
    </row>
    <row r="44" spans="1:10" ht="25.5">
      <c r="A44" s="5">
        <v>43</v>
      </c>
      <c r="B44" s="9" t="s">
        <v>77</v>
      </c>
      <c r="C44" s="6" t="s">
        <v>74</v>
      </c>
      <c r="D44" s="9" t="str">
        <f>VLOOKUP(B44,'[1]Place zabaw-całość'!B:E,4,0)</f>
        <v>Limanowa</v>
      </c>
      <c r="E44" s="9" t="str">
        <f>VLOOKUP(B44,'[1]Place zabaw-całość'!B:D,3,0)</f>
        <v>43/UT/I/2011</v>
      </c>
      <c r="F44" s="7">
        <v>127700</v>
      </c>
      <c r="G44" s="7">
        <v>63850</v>
      </c>
      <c r="H44" s="7">
        <v>63850</v>
      </c>
      <c r="I44" s="8">
        <f t="shared" si="0"/>
        <v>0.5</v>
      </c>
      <c r="J44" s="7">
        <f t="shared" si="1"/>
        <v>63850</v>
      </c>
    </row>
    <row r="45" spans="1:10" ht="38.25">
      <c r="A45" s="5">
        <v>44</v>
      </c>
      <c r="B45" s="6" t="s">
        <v>78</v>
      </c>
      <c r="C45" s="9" t="s">
        <v>79</v>
      </c>
      <c r="D45" s="9" t="str">
        <f>VLOOKUP(B45,'[1]Place zabaw-całość'!B:E,4,0)</f>
        <v>Lubień</v>
      </c>
      <c r="E45" s="9" t="str">
        <f>VLOOKUP(B45,'[1]Place zabaw-całość'!B:D,3,0)</f>
        <v>81/UT/I/2011</v>
      </c>
      <c r="F45" s="7">
        <v>142000</v>
      </c>
      <c r="G45" s="7">
        <v>71000</v>
      </c>
      <c r="H45" s="7">
        <v>71000</v>
      </c>
      <c r="I45" s="8">
        <f t="shared" si="0"/>
        <v>0.5</v>
      </c>
      <c r="J45" s="7">
        <f t="shared" si="1"/>
        <v>71000</v>
      </c>
    </row>
    <row r="46" spans="1:10" ht="38.25">
      <c r="A46" s="5">
        <v>45</v>
      </c>
      <c r="B46" s="6" t="s">
        <v>80</v>
      </c>
      <c r="C46" s="9" t="s">
        <v>79</v>
      </c>
      <c r="D46" s="9" t="str">
        <f>VLOOKUP(B46,'[1]Place zabaw-całość'!B:E,4,0)</f>
        <v>Lubień</v>
      </c>
      <c r="E46" s="9" t="str">
        <f>VLOOKUP(B46,'[1]Place zabaw-całość'!B:D,3,0)</f>
        <v>80/UT/I/2011</v>
      </c>
      <c r="F46" s="7">
        <v>146180</v>
      </c>
      <c r="G46" s="7">
        <v>73090</v>
      </c>
      <c r="H46" s="7">
        <v>73090</v>
      </c>
      <c r="I46" s="8">
        <f t="shared" si="0"/>
        <v>0.5</v>
      </c>
      <c r="J46" s="7">
        <f t="shared" si="1"/>
        <v>73090</v>
      </c>
    </row>
    <row r="47" spans="1:10" ht="38.25">
      <c r="A47" s="5">
        <v>46</v>
      </c>
      <c r="B47" s="9" t="s">
        <v>81</v>
      </c>
      <c r="C47" s="6" t="s">
        <v>82</v>
      </c>
      <c r="D47" s="9" t="str">
        <f>VLOOKUP(B47,'[1]Place zabaw-całość'!B:E,4,0)</f>
        <v>Łapanów</v>
      </c>
      <c r="E47" s="9" t="str">
        <f>VLOOKUP(B47,'[1]Place zabaw-całość'!B:D,3,0)</f>
        <v>117/UT/I/2010</v>
      </c>
      <c r="F47" s="11">
        <v>127700</v>
      </c>
      <c r="G47" s="7">
        <v>63850</v>
      </c>
      <c r="H47" s="7">
        <v>63850</v>
      </c>
      <c r="I47" s="8">
        <f t="shared" si="0"/>
        <v>0.5</v>
      </c>
      <c r="J47" s="7">
        <f t="shared" si="1"/>
        <v>63850</v>
      </c>
    </row>
    <row r="48" spans="1:10" ht="51">
      <c r="A48" s="5">
        <v>47</v>
      </c>
      <c r="B48" s="9" t="s">
        <v>83</v>
      </c>
      <c r="C48" s="6" t="s">
        <v>84</v>
      </c>
      <c r="D48" s="9" t="str">
        <f>VLOOKUP(B48,'[1]Place zabaw-całość'!B:E,4,0)</f>
        <v>Łososina Dolna</v>
      </c>
      <c r="E48" s="9" t="str">
        <f>VLOOKUP(B48,'[1]Place zabaw-całość'!B:D,3,0)</f>
        <v>69/UT/I/2011</v>
      </c>
      <c r="F48" s="7">
        <v>127700</v>
      </c>
      <c r="G48" s="7">
        <v>63850</v>
      </c>
      <c r="H48" s="7">
        <v>63850</v>
      </c>
      <c r="I48" s="8">
        <f t="shared" si="0"/>
        <v>0.5</v>
      </c>
      <c r="J48" s="7">
        <f t="shared" si="1"/>
        <v>63850</v>
      </c>
    </row>
    <row r="49" spans="1:10" ht="25.5">
      <c r="A49" s="5">
        <v>48</v>
      </c>
      <c r="B49" s="6" t="s">
        <v>85</v>
      </c>
      <c r="C49" s="6" t="s">
        <v>84</v>
      </c>
      <c r="D49" s="9" t="str">
        <f>VLOOKUP(B49,'[1]Place zabaw-całość'!B:E,4,0)</f>
        <v>Łososina Dolna</v>
      </c>
      <c r="E49" s="9" t="str">
        <f>VLOOKUP(B49,'[1]Place zabaw-całość'!B:D,3,0)</f>
        <v>70/UT/I/2011</v>
      </c>
      <c r="F49" s="7">
        <v>127700</v>
      </c>
      <c r="G49" s="7">
        <v>63850</v>
      </c>
      <c r="H49" s="7">
        <v>63850</v>
      </c>
      <c r="I49" s="8">
        <f t="shared" si="0"/>
        <v>0.5</v>
      </c>
      <c r="J49" s="7">
        <f t="shared" si="1"/>
        <v>63850</v>
      </c>
    </row>
    <row r="50" spans="1:10" ht="38.25">
      <c r="A50" s="5">
        <v>49</v>
      </c>
      <c r="B50" s="6" t="s">
        <v>86</v>
      </c>
      <c r="C50" s="6" t="s">
        <v>84</v>
      </c>
      <c r="D50" s="9" t="str">
        <f>VLOOKUP(B50,'[1]Place zabaw-całość'!B:E,4,0)</f>
        <v>Łososina Dolna</v>
      </c>
      <c r="E50" s="9" t="str">
        <f>VLOOKUP(B50,'[1]Place zabaw-całość'!B:D,3,0)</f>
        <v>68/UT/I/2011</v>
      </c>
      <c r="F50" s="7">
        <v>230900</v>
      </c>
      <c r="G50" s="7">
        <v>115450</v>
      </c>
      <c r="H50" s="7">
        <v>115450</v>
      </c>
      <c r="I50" s="8">
        <f t="shared" si="0"/>
        <v>0.5</v>
      </c>
      <c r="J50" s="7">
        <f t="shared" si="1"/>
        <v>115450</v>
      </c>
    </row>
    <row r="51" spans="1:10" ht="38.25">
      <c r="A51" s="5">
        <v>50</v>
      </c>
      <c r="B51" s="6" t="s">
        <v>87</v>
      </c>
      <c r="C51" s="6" t="s">
        <v>88</v>
      </c>
      <c r="D51" s="6" t="str">
        <f>VLOOKUP(B51,'[1]Place zabaw-całość'!B:E,4,0)</f>
        <v>Maków Podhalański</v>
      </c>
      <c r="E51" s="6" t="str">
        <f>VLOOKUP(B51,'[1]Place zabaw-całość'!B:D,3,0)</f>
        <v>65/UT/II/2011</v>
      </c>
      <c r="F51" s="7">
        <v>127700</v>
      </c>
      <c r="G51" s="7">
        <v>63850</v>
      </c>
      <c r="H51" s="7">
        <v>63850</v>
      </c>
      <c r="I51" s="8">
        <f t="shared" si="0"/>
        <v>0.5</v>
      </c>
      <c r="J51" s="7">
        <f t="shared" si="1"/>
        <v>63850</v>
      </c>
    </row>
    <row r="52" spans="1:10" ht="25.5">
      <c r="A52" s="5">
        <v>51</v>
      </c>
      <c r="B52" s="6" t="s">
        <v>89</v>
      </c>
      <c r="C52" s="6" t="s">
        <v>88</v>
      </c>
      <c r="D52" s="6" t="str">
        <f>VLOOKUP(B52,'[1]Place zabaw-całość'!B:E,4,0)</f>
        <v>Maków Podhalański</v>
      </c>
      <c r="E52" s="6" t="str">
        <f>VLOOKUP(B52,'[1]Place zabaw-całość'!B:D,3,0)</f>
        <v>66/UT/II/2011</v>
      </c>
      <c r="F52" s="7">
        <v>127700</v>
      </c>
      <c r="G52" s="7">
        <v>63850</v>
      </c>
      <c r="H52" s="7">
        <v>63850</v>
      </c>
      <c r="I52" s="8">
        <f t="shared" si="0"/>
        <v>0.5</v>
      </c>
      <c r="J52" s="7">
        <f t="shared" si="1"/>
        <v>63850</v>
      </c>
    </row>
    <row r="53" spans="1:10" ht="38.25">
      <c r="A53" s="5">
        <v>52</v>
      </c>
      <c r="B53" s="6" t="s">
        <v>90</v>
      </c>
      <c r="C53" s="9" t="s">
        <v>91</v>
      </c>
      <c r="D53" s="9" t="str">
        <f>VLOOKUP(B53,'[1]Place zabaw-całość'!B:E,4,0)</f>
        <v>Michałowice</v>
      </c>
      <c r="E53" s="9" t="str">
        <f>VLOOKUP(B53,'[1]Place zabaw-całość'!B:D,3,0)</f>
        <v>87/UT/I/2011</v>
      </c>
      <c r="F53" s="7">
        <v>227500</v>
      </c>
      <c r="G53" s="7">
        <v>113750</v>
      </c>
      <c r="H53" s="7">
        <v>113750</v>
      </c>
      <c r="I53" s="8">
        <f t="shared" si="0"/>
        <v>0.5</v>
      </c>
      <c r="J53" s="7">
        <f t="shared" si="1"/>
        <v>113750</v>
      </c>
    </row>
    <row r="54" spans="1:10" ht="63.75">
      <c r="A54" s="5">
        <v>53</v>
      </c>
      <c r="B54" s="6" t="s">
        <v>92</v>
      </c>
      <c r="C54" s="6" t="s">
        <v>93</v>
      </c>
      <c r="D54" s="6" t="str">
        <f>VLOOKUP(B54,'[1]Place zabaw-całość'!B:E,4,0)</f>
        <v>Miechów</v>
      </c>
      <c r="E54" s="6" t="str">
        <f>VLOOKUP(B54,'[1]Place zabaw-całość'!B:D,3,0)</f>
        <v>46/UT/II/2011</v>
      </c>
      <c r="F54" s="7">
        <v>121593.64</v>
      </c>
      <c r="G54" s="7">
        <v>60796</v>
      </c>
      <c r="H54" s="7">
        <v>60796</v>
      </c>
      <c r="I54" s="8">
        <f t="shared" si="0"/>
        <v>0.49999325622623025</v>
      </c>
      <c r="J54" s="7">
        <f t="shared" si="1"/>
        <v>60797.64</v>
      </c>
    </row>
    <row r="55" spans="1:10" ht="38.25">
      <c r="A55" s="5">
        <v>54</v>
      </c>
      <c r="B55" s="9" t="s">
        <v>94</v>
      </c>
      <c r="C55" s="6" t="s">
        <v>93</v>
      </c>
      <c r="D55" s="6" t="str">
        <f>VLOOKUP(B55,'[1]Place zabaw-całość'!B:E,4,0)</f>
        <v>Miechów</v>
      </c>
      <c r="E55" s="6" t="str">
        <f>VLOOKUP(B55,'[1]Place zabaw-całość'!B:D,3,0)</f>
        <v>45/UT/II/2011</v>
      </c>
      <c r="F55" s="7">
        <v>229526.04</v>
      </c>
      <c r="G55" s="7">
        <v>114763</v>
      </c>
      <c r="H55" s="7">
        <v>114763</v>
      </c>
      <c r="I55" s="8">
        <f t="shared" si="0"/>
        <v>0.4999999128639173</v>
      </c>
      <c r="J55" s="7">
        <f t="shared" si="1"/>
        <v>114763.04000000001</v>
      </c>
    </row>
    <row r="56" spans="1:10" ht="38.25">
      <c r="A56" s="5">
        <v>55</v>
      </c>
      <c r="B56" s="12" t="s">
        <v>95</v>
      </c>
      <c r="C56" s="6" t="s">
        <v>96</v>
      </c>
      <c r="D56" s="6" t="str">
        <f>VLOOKUP(B56,'[1]Place zabaw-całość'!B:E,4,0)</f>
        <v>Mszana Dolna</v>
      </c>
      <c r="E56" s="6" t="str">
        <f>VLOOKUP(B56,'[1]Place zabaw-całość'!B:D,3,0)</f>
        <v>40/UT/II/2011</v>
      </c>
      <c r="F56" s="7">
        <v>127700</v>
      </c>
      <c r="G56" s="7">
        <v>63850</v>
      </c>
      <c r="H56" s="7">
        <v>63850</v>
      </c>
      <c r="I56" s="8">
        <f t="shared" si="0"/>
        <v>0.5</v>
      </c>
      <c r="J56" s="7">
        <f t="shared" si="1"/>
        <v>63850</v>
      </c>
    </row>
    <row r="57" spans="1:10" ht="38.25">
      <c r="A57" s="5">
        <v>56</v>
      </c>
      <c r="B57" s="9" t="s">
        <v>97</v>
      </c>
      <c r="C57" s="6" t="s">
        <v>96</v>
      </c>
      <c r="D57" s="6" t="str">
        <f>VLOOKUP(B57,'[1]Place zabaw-całość'!B:E,4,0)</f>
        <v>Mszana Dolna</v>
      </c>
      <c r="E57" s="6" t="str">
        <f>VLOOKUP(B57,'[1]Place zabaw-całość'!B:D,3,0)</f>
        <v>41/UT/II/2011</v>
      </c>
      <c r="F57" s="7">
        <v>127700</v>
      </c>
      <c r="G57" s="7">
        <v>63850</v>
      </c>
      <c r="H57" s="7">
        <v>63850</v>
      </c>
      <c r="I57" s="8">
        <f t="shared" si="0"/>
        <v>0.5</v>
      </c>
      <c r="J57" s="7">
        <f t="shared" si="1"/>
        <v>63850</v>
      </c>
    </row>
    <row r="58" spans="1:10" ht="63.75">
      <c r="A58" s="5">
        <v>57</v>
      </c>
      <c r="B58" s="9" t="s">
        <v>98</v>
      </c>
      <c r="C58" s="6" t="s">
        <v>96</v>
      </c>
      <c r="D58" s="6" t="str">
        <f>VLOOKUP(B58,'[1]Place zabaw-całość'!B:E,4,0)</f>
        <v>Mszana Dolna</v>
      </c>
      <c r="E58" s="6" t="str">
        <f>VLOOKUP(B58,'[1]Place zabaw-całość'!B:D,3,0)</f>
        <v>42/UT/II/2011</v>
      </c>
      <c r="F58" s="7">
        <v>127700</v>
      </c>
      <c r="G58" s="7">
        <v>63850</v>
      </c>
      <c r="H58" s="7">
        <v>63850</v>
      </c>
      <c r="I58" s="8">
        <f t="shared" si="0"/>
        <v>0.5</v>
      </c>
      <c r="J58" s="7">
        <f t="shared" si="1"/>
        <v>63850</v>
      </c>
    </row>
    <row r="59" spans="1:10" ht="38.25">
      <c r="A59" s="5">
        <v>58</v>
      </c>
      <c r="B59" s="9" t="s">
        <v>99</v>
      </c>
      <c r="C59" s="9" t="s">
        <v>100</v>
      </c>
      <c r="D59" s="6" t="str">
        <f>VLOOKUP(B59,'[1]Place zabaw-całość'!B:E,4,0)</f>
        <v>Muszyna</v>
      </c>
      <c r="E59" s="6" t="str">
        <f>VLOOKUP(B59,'[1]Place zabaw-całość'!B:D,3,0)</f>
        <v>11/UT/II/2011</v>
      </c>
      <c r="F59" s="7">
        <v>127700</v>
      </c>
      <c r="G59" s="7">
        <v>63850</v>
      </c>
      <c r="H59" s="7">
        <v>63850</v>
      </c>
      <c r="I59" s="8">
        <f t="shared" si="0"/>
        <v>0.5</v>
      </c>
      <c r="J59" s="7">
        <f t="shared" si="1"/>
        <v>63850</v>
      </c>
    </row>
    <row r="60" spans="1:10" ht="25.5">
      <c r="A60" s="5">
        <v>59</v>
      </c>
      <c r="B60" s="9" t="s">
        <v>101</v>
      </c>
      <c r="C60" s="9" t="s">
        <v>100</v>
      </c>
      <c r="D60" s="9" t="str">
        <f>VLOOKUP(B60,'[1]Place zabaw-całość'!B:E,4,0)</f>
        <v>Muszyna</v>
      </c>
      <c r="E60" s="9" t="str">
        <f>VLOOKUP(B60,'[1]Place zabaw-całość'!B:D,3,0)</f>
        <v>12/UT/I/2011</v>
      </c>
      <c r="F60" s="7">
        <v>127700</v>
      </c>
      <c r="G60" s="7">
        <v>63850</v>
      </c>
      <c r="H60" s="7">
        <v>63850</v>
      </c>
      <c r="I60" s="8">
        <f t="shared" si="0"/>
        <v>0.5</v>
      </c>
      <c r="J60" s="7">
        <f t="shared" si="1"/>
        <v>63850</v>
      </c>
    </row>
    <row r="61" spans="1:10" ht="38.25">
      <c r="A61" s="5">
        <v>60</v>
      </c>
      <c r="B61" s="6" t="s">
        <v>102</v>
      </c>
      <c r="C61" s="9" t="s">
        <v>100</v>
      </c>
      <c r="D61" s="6" t="str">
        <f>VLOOKUP(B61,'[1]Place zabaw-całość'!B:E,4,0)</f>
        <v>Muszyna</v>
      </c>
      <c r="E61" s="6" t="str">
        <f>VLOOKUP(B61,'[1]Place zabaw-całość'!B:D,3,0)</f>
        <v>13/UT/II/2011</v>
      </c>
      <c r="F61" s="7">
        <v>127700</v>
      </c>
      <c r="G61" s="7">
        <v>63850</v>
      </c>
      <c r="H61" s="7">
        <v>63850</v>
      </c>
      <c r="I61" s="8">
        <f t="shared" si="0"/>
        <v>0.5</v>
      </c>
      <c r="J61" s="7">
        <f t="shared" si="1"/>
        <v>63850</v>
      </c>
    </row>
    <row r="62" spans="1:10" ht="14.25">
      <c r="A62" s="5">
        <v>61</v>
      </c>
      <c r="B62" s="9" t="s">
        <v>103</v>
      </c>
      <c r="C62" s="9" t="s">
        <v>104</v>
      </c>
      <c r="D62" s="9" t="str">
        <f>VLOOKUP(B62,'[1]Place zabaw-całość'!B:E,4,0)</f>
        <v>Nowy Targ</v>
      </c>
      <c r="E62" s="9" t="str">
        <f>VLOOKUP(B62,'[1]Place zabaw-całość'!B:D,3,0)</f>
        <v>36/UT/I/2011</v>
      </c>
      <c r="F62" s="7">
        <v>127700</v>
      </c>
      <c r="G62" s="7">
        <v>63850</v>
      </c>
      <c r="H62" s="7">
        <v>63850</v>
      </c>
      <c r="I62" s="8">
        <f aca="true" t="shared" si="2" ref="I62:I102">H62/F62</f>
        <v>0.5</v>
      </c>
      <c r="J62" s="7">
        <f aca="true" t="shared" si="3" ref="J62:J102">F62-H62</f>
        <v>63850</v>
      </c>
    </row>
    <row r="63" spans="1:10" ht="25.5">
      <c r="A63" s="5">
        <v>62</v>
      </c>
      <c r="B63" s="9" t="s">
        <v>105</v>
      </c>
      <c r="C63" s="9" t="s">
        <v>104</v>
      </c>
      <c r="D63" s="6" t="str">
        <f>VLOOKUP(B63,'[1]Place zabaw-całość'!B:E,4,0)</f>
        <v>Nowy Targ</v>
      </c>
      <c r="E63" s="6" t="str">
        <f>VLOOKUP(B63,'[1]Place zabaw-całość'!B:D,3,0)</f>
        <v>37/UT/II/2011</v>
      </c>
      <c r="F63" s="7">
        <v>117600</v>
      </c>
      <c r="G63" s="7">
        <v>58800</v>
      </c>
      <c r="H63" s="7">
        <v>58800</v>
      </c>
      <c r="I63" s="8">
        <f t="shared" si="2"/>
        <v>0.5</v>
      </c>
      <c r="J63" s="7">
        <f t="shared" si="3"/>
        <v>58800</v>
      </c>
    </row>
    <row r="64" spans="1:10" ht="38.25">
      <c r="A64" s="5">
        <v>63</v>
      </c>
      <c r="B64" s="9" t="s">
        <v>106</v>
      </c>
      <c r="C64" s="9" t="s">
        <v>104</v>
      </c>
      <c r="D64" s="6" t="str">
        <f>VLOOKUP(B64,'[1]Place zabaw-całość'!B:E,4,0)</f>
        <v>Nowy Targ</v>
      </c>
      <c r="E64" s="6" t="str">
        <f>VLOOKUP(B64,'[1]Place zabaw-całość'!B:D,3,0)</f>
        <v>38/UT/II/2011</v>
      </c>
      <c r="F64" s="13">
        <v>123700</v>
      </c>
      <c r="G64" s="7">
        <v>61850</v>
      </c>
      <c r="H64" s="13">
        <v>61850</v>
      </c>
      <c r="I64" s="8">
        <f t="shared" si="2"/>
        <v>0.5</v>
      </c>
      <c r="J64" s="7">
        <f t="shared" si="3"/>
        <v>61850</v>
      </c>
    </row>
    <row r="65" spans="1:10" ht="25.5">
      <c r="A65" s="5">
        <v>64</v>
      </c>
      <c r="B65" s="9" t="s">
        <v>107</v>
      </c>
      <c r="C65" s="9" t="s">
        <v>108</v>
      </c>
      <c r="D65" s="9" t="str">
        <f>VLOOKUP(B65,'[1]Place zabaw-całość'!B:E,4,0)</f>
        <v>Ochotnica Dolna</v>
      </c>
      <c r="E65" s="9" t="str">
        <f>VLOOKUP(B65,'[1]Place zabaw-całość'!B:D,3,0)</f>
        <v>2/UT/I/2011</v>
      </c>
      <c r="F65" s="7">
        <v>208282.86</v>
      </c>
      <c r="G65" s="7">
        <v>104141</v>
      </c>
      <c r="H65" s="7">
        <v>104141</v>
      </c>
      <c r="I65" s="8">
        <f t="shared" si="2"/>
        <v>0.49999793549982946</v>
      </c>
      <c r="J65" s="7">
        <f t="shared" si="3"/>
        <v>104141.85999999999</v>
      </c>
    </row>
    <row r="66" spans="1:10" ht="25.5">
      <c r="A66" s="5">
        <v>65</v>
      </c>
      <c r="B66" s="9" t="s">
        <v>109</v>
      </c>
      <c r="C66" s="9" t="s">
        <v>110</v>
      </c>
      <c r="D66" s="9" t="str">
        <f>VLOOKUP(B66,'[1]Place zabaw-całość'!B:E,4,0)</f>
        <v>Olesno</v>
      </c>
      <c r="E66" s="9" t="str">
        <f>VLOOKUP(B66,'[1]Place zabaw-całość'!B:D,3,0)</f>
        <v>94/UT/I/2011</v>
      </c>
      <c r="F66" s="7">
        <v>175669.74</v>
      </c>
      <c r="G66" s="7">
        <v>63850</v>
      </c>
      <c r="H66" s="7">
        <v>63850</v>
      </c>
      <c r="I66" s="8">
        <f t="shared" si="2"/>
        <v>0.36346612683550394</v>
      </c>
      <c r="J66" s="7">
        <f t="shared" si="3"/>
        <v>111819.73999999999</v>
      </c>
    </row>
    <row r="67" spans="1:10" ht="25.5">
      <c r="A67" s="5">
        <v>66</v>
      </c>
      <c r="B67" s="9" t="s">
        <v>111</v>
      </c>
      <c r="C67" s="9" t="s">
        <v>110</v>
      </c>
      <c r="D67" s="9" t="str">
        <f>VLOOKUP(B67,'[1]Place zabaw-całość'!B:E,4,0)</f>
        <v>Olesno</v>
      </c>
      <c r="E67" s="9" t="str">
        <f>VLOOKUP(B67,'[1]Place zabaw-całość'!B:D,3,0)</f>
        <v>95/UT/I/2011</v>
      </c>
      <c r="F67" s="7">
        <v>150279.04</v>
      </c>
      <c r="G67" s="7">
        <v>63850</v>
      </c>
      <c r="H67" s="7">
        <v>63850</v>
      </c>
      <c r="I67" s="8">
        <f t="shared" si="2"/>
        <v>0.4248762834790533</v>
      </c>
      <c r="J67" s="7">
        <f t="shared" si="3"/>
        <v>86429.04000000001</v>
      </c>
    </row>
    <row r="68" spans="1:10" ht="25.5">
      <c r="A68" s="5">
        <v>67</v>
      </c>
      <c r="B68" s="9" t="s">
        <v>112</v>
      </c>
      <c r="C68" s="9" t="s">
        <v>113</v>
      </c>
      <c r="D68" s="9" t="str">
        <f>VLOOKUP(B68,'[1]Place zabaw-całość'!B:E,4,0)</f>
        <v>Pałecznica</v>
      </c>
      <c r="E68" s="9" t="str">
        <f>VLOOKUP(B68,'[1]Place zabaw-całość'!B:D,3,0)</f>
        <v>101/UT/I/2011</v>
      </c>
      <c r="F68" s="7">
        <v>231000</v>
      </c>
      <c r="G68" s="7">
        <v>115450</v>
      </c>
      <c r="H68" s="7">
        <v>115450</v>
      </c>
      <c r="I68" s="8">
        <f t="shared" si="2"/>
        <v>0.4997835497835498</v>
      </c>
      <c r="J68" s="7">
        <f t="shared" si="3"/>
        <v>115550</v>
      </c>
    </row>
    <row r="69" spans="1:10" ht="25.5">
      <c r="A69" s="5">
        <v>68</v>
      </c>
      <c r="B69" s="6" t="s">
        <v>114</v>
      </c>
      <c r="C69" s="9" t="s">
        <v>113</v>
      </c>
      <c r="D69" s="9" t="str">
        <f>VLOOKUP(B69,'[1]Place zabaw-całość'!B:E,4,0)</f>
        <v>Pałecznica</v>
      </c>
      <c r="E69" s="9" t="str">
        <f>VLOOKUP(B69,'[1]Place zabaw-całość'!B:D,3,0)</f>
        <v>102/UT/I/2011</v>
      </c>
      <c r="F69" s="7">
        <v>231000</v>
      </c>
      <c r="G69" s="7">
        <v>115450</v>
      </c>
      <c r="H69" s="7">
        <v>115450</v>
      </c>
      <c r="I69" s="8">
        <f t="shared" si="2"/>
        <v>0.4997835497835498</v>
      </c>
      <c r="J69" s="7">
        <f t="shared" si="3"/>
        <v>115550</v>
      </c>
    </row>
    <row r="70" spans="1:10" ht="25.5">
      <c r="A70" s="5">
        <v>69</v>
      </c>
      <c r="B70" s="9" t="s">
        <v>115</v>
      </c>
      <c r="C70" s="9" t="s">
        <v>116</v>
      </c>
      <c r="D70" s="9" t="str">
        <f>VLOOKUP(B70,'[1]Place zabaw-całość'!B:E,4,0)</f>
        <v>Pcim</v>
      </c>
      <c r="E70" s="9" t="str">
        <f>VLOOKUP(B70,'[1]Place zabaw-całość'!B:D,3,0)</f>
        <v>92/UT/I/2011</v>
      </c>
      <c r="F70" s="7">
        <v>126754.6</v>
      </c>
      <c r="G70" s="7">
        <v>63377</v>
      </c>
      <c r="H70" s="7">
        <v>63377</v>
      </c>
      <c r="I70" s="8">
        <f t="shared" si="2"/>
        <v>0.49999763322198953</v>
      </c>
      <c r="J70" s="7">
        <f t="shared" si="3"/>
        <v>63377.600000000006</v>
      </c>
    </row>
    <row r="71" spans="1:10" ht="25.5">
      <c r="A71" s="5">
        <v>70</v>
      </c>
      <c r="B71" s="6" t="s">
        <v>117</v>
      </c>
      <c r="C71" s="6" t="s">
        <v>118</v>
      </c>
      <c r="D71" s="6" t="str">
        <f>VLOOKUP(B71,'[1]Place zabaw-całość'!B:E,4,0)</f>
        <v>Raba Wyżna </v>
      </c>
      <c r="E71" s="6" t="str">
        <f>VLOOKUP(B71,'[1]Place zabaw-całość'!B:D,3,0)</f>
        <v>88/UT/II/2011</v>
      </c>
      <c r="F71" s="7">
        <v>106000</v>
      </c>
      <c r="G71" s="7">
        <v>53000</v>
      </c>
      <c r="H71" s="7">
        <v>53000</v>
      </c>
      <c r="I71" s="8">
        <f t="shared" si="2"/>
        <v>0.5</v>
      </c>
      <c r="J71" s="7">
        <f t="shared" si="3"/>
        <v>53000</v>
      </c>
    </row>
    <row r="72" spans="1:10" ht="25.5">
      <c r="A72" s="5">
        <v>71</v>
      </c>
      <c r="B72" s="9" t="s">
        <v>119</v>
      </c>
      <c r="C72" s="9" t="s">
        <v>120</v>
      </c>
      <c r="D72" s="6" t="str">
        <f>VLOOKUP(B72,'[1]Place zabaw-całość'!B:E,4,0)</f>
        <v>Radgoszcz</v>
      </c>
      <c r="E72" s="6" t="str">
        <f>VLOOKUP(B72,'[1]Place zabaw-całość'!B:D,3,0)</f>
        <v>26/UT/II/2011</v>
      </c>
      <c r="F72" s="7">
        <v>161307</v>
      </c>
      <c r="G72" s="7">
        <v>63850</v>
      </c>
      <c r="H72" s="7">
        <v>63850</v>
      </c>
      <c r="I72" s="8">
        <f t="shared" si="2"/>
        <v>0.3958290712740303</v>
      </c>
      <c r="J72" s="7">
        <f t="shared" si="3"/>
        <v>97457</v>
      </c>
    </row>
    <row r="73" spans="1:10" ht="14.25">
      <c r="A73" s="5">
        <v>72</v>
      </c>
      <c r="B73" s="9" t="s">
        <v>121</v>
      </c>
      <c r="C73" s="9" t="s">
        <v>120</v>
      </c>
      <c r="D73" s="6" t="str">
        <f>VLOOKUP(B73,'[1]Place zabaw-całość'!B:E,4,0)</f>
        <v>Radgoszcz</v>
      </c>
      <c r="E73" s="6" t="str">
        <f>VLOOKUP(B73,'[1]Place zabaw-całość'!B:D,3,0)</f>
        <v>27/UT/II/2011</v>
      </c>
      <c r="F73" s="7">
        <v>128700</v>
      </c>
      <c r="G73" s="7">
        <v>63850</v>
      </c>
      <c r="H73" s="7">
        <v>63850</v>
      </c>
      <c r="I73" s="8">
        <f t="shared" si="2"/>
        <v>0.4961149961149961</v>
      </c>
      <c r="J73" s="7">
        <f t="shared" si="3"/>
        <v>64850</v>
      </c>
    </row>
    <row r="74" spans="1:10" ht="25.5">
      <c r="A74" s="5">
        <v>73</v>
      </c>
      <c r="B74" s="9" t="s">
        <v>122</v>
      </c>
      <c r="C74" s="9" t="s">
        <v>123</v>
      </c>
      <c r="D74" s="9" t="str">
        <f>VLOOKUP(B74,'[1]Place zabaw-całość'!B:E,4,0)</f>
        <v>Ryglice</v>
      </c>
      <c r="E74" s="9" t="str">
        <f>VLOOKUP(B74,'[1]Place zabaw-całość'!B:D,3,0)</f>
        <v>96/UT/I/2011</v>
      </c>
      <c r="F74" s="7">
        <v>223000</v>
      </c>
      <c r="G74" s="7">
        <v>111500</v>
      </c>
      <c r="H74" s="7">
        <v>111500</v>
      </c>
      <c r="I74" s="8">
        <f t="shared" si="2"/>
        <v>0.5</v>
      </c>
      <c r="J74" s="7">
        <f t="shared" si="3"/>
        <v>111500</v>
      </c>
    </row>
    <row r="75" spans="1:10" ht="25.5">
      <c r="A75" s="5">
        <v>74</v>
      </c>
      <c r="B75" s="6" t="s">
        <v>124</v>
      </c>
      <c r="C75" s="9" t="s">
        <v>125</v>
      </c>
      <c r="D75" s="6" t="str">
        <f>VLOOKUP(B75,'[1]Place zabaw-całość'!B:E,4,0)</f>
        <v>Siepraw</v>
      </c>
      <c r="E75" s="6" t="str">
        <f>VLOOKUP(B75,'[1]Place zabaw-całość'!B:D,3,0)</f>
        <v>86/UT/II/2011</v>
      </c>
      <c r="F75" s="7">
        <v>219055.84</v>
      </c>
      <c r="G75" s="7">
        <v>109527</v>
      </c>
      <c r="H75" s="7">
        <v>109527</v>
      </c>
      <c r="I75" s="8">
        <f t="shared" si="2"/>
        <v>0.4999958001576219</v>
      </c>
      <c r="J75" s="7">
        <f t="shared" si="3"/>
        <v>109528.84</v>
      </c>
    </row>
    <row r="76" spans="1:10" ht="38.25">
      <c r="A76" s="5">
        <v>75</v>
      </c>
      <c r="B76" s="9" t="s">
        <v>126</v>
      </c>
      <c r="C76" s="9" t="s">
        <v>127</v>
      </c>
      <c r="D76" s="6" t="str">
        <f>VLOOKUP(B76,'[1]Place zabaw-całość'!B:E,4,0)</f>
        <v>Słopnice</v>
      </c>
      <c r="E76" s="6" t="str">
        <f>VLOOKUP(B76,'[1]Place zabaw-całość'!B:D,3,0)</f>
        <v>34/UT/II/2011</v>
      </c>
      <c r="F76" s="7">
        <v>127700</v>
      </c>
      <c r="G76" s="7">
        <v>63850</v>
      </c>
      <c r="H76" s="7">
        <v>63850</v>
      </c>
      <c r="I76" s="8">
        <f t="shared" si="2"/>
        <v>0.5</v>
      </c>
      <c r="J76" s="7">
        <f t="shared" si="3"/>
        <v>63850</v>
      </c>
    </row>
    <row r="77" spans="1:10" ht="63.75">
      <c r="A77" s="5">
        <v>76</v>
      </c>
      <c r="B77" s="9" t="s">
        <v>128</v>
      </c>
      <c r="C77" s="9" t="s">
        <v>127</v>
      </c>
      <c r="D77" s="6" t="str">
        <f>VLOOKUP(B77,'[1]Place zabaw-całość'!B:E,4,0)</f>
        <v>Słopnice</v>
      </c>
      <c r="E77" s="6" t="str">
        <f>VLOOKUP(B77,'[1]Place zabaw-całość'!B:D,3,0)</f>
        <v>35/UT/II/2011</v>
      </c>
      <c r="F77" s="7">
        <v>212000</v>
      </c>
      <c r="G77" s="7">
        <v>106000</v>
      </c>
      <c r="H77" s="7">
        <v>106000</v>
      </c>
      <c r="I77" s="8">
        <f t="shared" si="2"/>
        <v>0.5</v>
      </c>
      <c r="J77" s="7">
        <f t="shared" si="3"/>
        <v>106000</v>
      </c>
    </row>
    <row r="78" spans="1:10" ht="38.25">
      <c r="A78" s="5">
        <v>77</v>
      </c>
      <c r="B78" s="6" t="s">
        <v>129</v>
      </c>
      <c r="C78" s="6" t="s">
        <v>130</v>
      </c>
      <c r="D78" s="6" t="str">
        <f>VLOOKUP(B78,'[1]Place zabaw-całość'!B:E,4,0)</f>
        <v>Spytkowice</v>
      </c>
      <c r="E78" s="6" t="str">
        <f>VLOOKUP(B78,'[1]Place zabaw-całość'!B:D,3,0)</f>
        <v>50/UT/II/2011</v>
      </c>
      <c r="F78" s="7">
        <v>90000</v>
      </c>
      <c r="G78" s="7">
        <v>45000</v>
      </c>
      <c r="H78" s="7">
        <v>45000</v>
      </c>
      <c r="I78" s="8">
        <f t="shared" si="2"/>
        <v>0.5</v>
      </c>
      <c r="J78" s="7">
        <f t="shared" si="3"/>
        <v>45000</v>
      </c>
    </row>
    <row r="79" spans="1:10" ht="38.25">
      <c r="A79" s="5">
        <v>78</v>
      </c>
      <c r="B79" s="6" t="s">
        <v>131</v>
      </c>
      <c r="C79" s="6" t="s">
        <v>132</v>
      </c>
      <c r="D79" s="9" t="str">
        <f>VLOOKUP(B79,'[1]Place zabaw-całość'!B:E,4,0)</f>
        <v>Stary Sącz</v>
      </c>
      <c r="E79" s="9" t="str">
        <f>VLOOKUP(B79,'[1]Place zabaw-całość'!B:D,3,0)</f>
        <v>71/UT/I/2011</v>
      </c>
      <c r="F79" s="7">
        <v>230000</v>
      </c>
      <c r="G79" s="7">
        <v>115000</v>
      </c>
      <c r="H79" s="7">
        <v>115000</v>
      </c>
      <c r="I79" s="8">
        <f t="shared" si="2"/>
        <v>0.5</v>
      </c>
      <c r="J79" s="7">
        <f t="shared" si="3"/>
        <v>115000</v>
      </c>
    </row>
    <row r="80" spans="1:10" ht="25.5">
      <c r="A80" s="5">
        <v>79</v>
      </c>
      <c r="B80" s="9" t="s">
        <v>133</v>
      </c>
      <c r="C80" s="6" t="s">
        <v>132</v>
      </c>
      <c r="D80" s="9" t="str">
        <f>VLOOKUP(B80,'[1]Place zabaw-całość'!B:E,4,0)</f>
        <v>Stary Sącz</v>
      </c>
      <c r="E80" s="9" t="str">
        <f>VLOOKUP(B80,'[1]Place zabaw-całość'!B:D,3,0)</f>
        <v>72/UT/I/2011</v>
      </c>
      <c r="F80" s="7">
        <v>230000</v>
      </c>
      <c r="G80" s="7">
        <v>115000</v>
      </c>
      <c r="H80" s="7">
        <v>115000</v>
      </c>
      <c r="I80" s="8">
        <f t="shared" si="2"/>
        <v>0.5</v>
      </c>
      <c r="J80" s="7">
        <f t="shared" si="3"/>
        <v>115000</v>
      </c>
    </row>
    <row r="81" spans="1:10" ht="25.5">
      <c r="A81" s="5">
        <v>80</v>
      </c>
      <c r="B81" s="6" t="s">
        <v>134</v>
      </c>
      <c r="C81" s="9" t="s">
        <v>135</v>
      </c>
      <c r="D81" s="9" t="str">
        <f>VLOOKUP(B81,'[1]Place zabaw-całość'!B:E,4,0)</f>
        <v>Szczurowa</v>
      </c>
      <c r="E81" s="9" t="str">
        <f>VLOOKUP(B81,'[1]Place zabaw-całość'!B:D,3,0)</f>
        <v>84/UT/I/2011</v>
      </c>
      <c r="F81" s="7">
        <v>127700</v>
      </c>
      <c r="G81" s="7">
        <v>63850</v>
      </c>
      <c r="H81" s="7">
        <v>63850</v>
      </c>
      <c r="I81" s="8">
        <f t="shared" si="2"/>
        <v>0.5</v>
      </c>
      <c r="J81" s="7">
        <f t="shared" si="3"/>
        <v>63850</v>
      </c>
    </row>
    <row r="82" spans="1:10" ht="51">
      <c r="A82" s="5">
        <v>81</v>
      </c>
      <c r="B82" s="6" t="s">
        <v>136</v>
      </c>
      <c r="C82" s="9" t="s">
        <v>135</v>
      </c>
      <c r="D82" s="9" t="str">
        <f>VLOOKUP(B82,'[1]Place zabaw-całość'!B:E,4,0)</f>
        <v>Szczurowa</v>
      </c>
      <c r="E82" s="9" t="str">
        <f>VLOOKUP(B82,'[1]Place zabaw-całość'!B:D,3,0)</f>
        <v>85/MO/I/2011</v>
      </c>
      <c r="F82" s="7">
        <v>127700</v>
      </c>
      <c r="G82" s="7">
        <v>63850</v>
      </c>
      <c r="H82" s="7">
        <v>63850</v>
      </c>
      <c r="I82" s="8">
        <f t="shared" si="2"/>
        <v>0.5</v>
      </c>
      <c r="J82" s="7">
        <f t="shared" si="3"/>
        <v>63850</v>
      </c>
    </row>
    <row r="83" spans="1:10" ht="38.25">
      <c r="A83" s="5">
        <v>82</v>
      </c>
      <c r="B83" s="9" t="s">
        <v>137</v>
      </c>
      <c r="C83" s="9" t="s">
        <v>138</v>
      </c>
      <c r="D83" s="6" t="str">
        <f>VLOOKUP(B83,'[1]Place zabaw-całość'!B:E,4,0)</f>
        <v>Szerzyny</v>
      </c>
      <c r="E83" s="6" t="str">
        <f>VLOOKUP(B83,'[1]Place zabaw-całość'!B:D,3,0)</f>
        <v>31/UT/II/2011</v>
      </c>
      <c r="F83" s="7">
        <v>127700</v>
      </c>
      <c r="G83" s="7">
        <v>63850</v>
      </c>
      <c r="H83" s="7">
        <v>63850</v>
      </c>
      <c r="I83" s="8">
        <f t="shared" si="2"/>
        <v>0.5</v>
      </c>
      <c r="J83" s="7">
        <f t="shared" si="3"/>
        <v>63850</v>
      </c>
    </row>
    <row r="84" spans="1:10" ht="38.25">
      <c r="A84" s="5">
        <v>83</v>
      </c>
      <c r="B84" s="9" t="s">
        <v>139</v>
      </c>
      <c r="C84" s="9" t="s">
        <v>140</v>
      </c>
      <c r="D84" s="9" t="str">
        <f>VLOOKUP(B84,'[1]Place zabaw-całość'!B:E,4,0)</f>
        <v>Świątniki Górne</v>
      </c>
      <c r="E84" s="9" t="str">
        <f>VLOOKUP(B84,'[1]Place zabaw-całość'!B:D,3,0)</f>
        <v>3/UT/I/2011</v>
      </c>
      <c r="F84" s="7">
        <v>127100</v>
      </c>
      <c r="G84" s="7">
        <v>63550</v>
      </c>
      <c r="H84" s="7">
        <v>63550</v>
      </c>
      <c r="I84" s="8">
        <f t="shared" si="2"/>
        <v>0.5</v>
      </c>
      <c r="J84" s="7">
        <f t="shared" si="3"/>
        <v>63550</v>
      </c>
    </row>
    <row r="85" spans="1:10" ht="25.5">
      <c r="A85" s="5">
        <v>84</v>
      </c>
      <c r="B85" s="9" t="s">
        <v>141</v>
      </c>
      <c r="C85" s="9" t="s">
        <v>140</v>
      </c>
      <c r="D85" s="9" t="str">
        <f>VLOOKUP(B85,'[1]Place zabaw-całość'!B:E,4,0)</f>
        <v>Świątniki Górne</v>
      </c>
      <c r="E85" s="9" t="str">
        <f>VLOOKUP(B85,'[1]Place zabaw-całość'!B:D,3,0)</f>
        <v>4/UT/I/2011</v>
      </c>
      <c r="F85" s="7">
        <v>127100</v>
      </c>
      <c r="G85" s="7">
        <v>63550</v>
      </c>
      <c r="H85" s="7">
        <v>63550</v>
      </c>
      <c r="I85" s="8">
        <f t="shared" si="2"/>
        <v>0.5</v>
      </c>
      <c r="J85" s="7">
        <f t="shared" si="3"/>
        <v>63550</v>
      </c>
    </row>
    <row r="86" spans="1:10" ht="25.5">
      <c r="A86" s="5">
        <v>85</v>
      </c>
      <c r="B86" s="9" t="s">
        <v>142</v>
      </c>
      <c r="C86" s="6" t="s">
        <v>143</v>
      </c>
      <c r="D86" s="9" t="str">
        <f>VLOOKUP(B86,'[1]Place zabaw-całość'!B:E,4,0)</f>
        <v>Tarnów</v>
      </c>
      <c r="E86" s="9" t="str">
        <f>VLOOKUP(B86,'[1]Place zabaw-całość'!B:D,3,0)</f>
        <v>61/UT/I/2011</v>
      </c>
      <c r="F86" s="7">
        <v>230852</v>
      </c>
      <c r="G86" s="7">
        <v>115426</v>
      </c>
      <c r="H86" s="7">
        <v>115426</v>
      </c>
      <c r="I86" s="8">
        <f t="shared" si="2"/>
        <v>0.5</v>
      </c>
      <c r="J86" s="7">
        <f t="shared" si="3"/>
        <v>115426</v>
      </c>
    </row>
    <row r="87" spans="1:10" ht="25.5">
      <c r="A87" s="5">
        <v>86</v>
      </c>
      <c r="B87" s="6" t="s">
        <v>144</v>
      </c>
      <c r="C87" s="6" t="s">
        <v>143</v>
      </c>
      <c r="D87" s="6" t="str">
        <f>VLOOKUP(B87,'[1]Place zabaw-całość'!B:E,4,0)</f>
        <v>Tarnów</v>
      </c>
      <c r="E87" s="6" t="str">
        <f>VLOOKUP(B87,'[1]Place zabaw-całość'!B:D,3,0)</f>
        <v>62/UT/II/2011</v>
      </c>
      <c r="F87" s="7">
        <v>230524.04</v>
      </c>
      <c r="G87" s="7">
        <v>115262</v>
      </c>
      <c r="H87" s="7">
        <v>115262</v>
      </c>
      <c r="I87" s="8">
        <f t="shared" si="2"/>
        <v>0.4999999132411526</v>
      </c>
      <c r="J87" s="7">
        <f t="shared" si="3"/>
        <v>115262.04000000001</v>
      </c>
    </row>
    <row r="88" spans="1:10" ht="25.5">
      <c r="A88" s="5">
        <v>87</v>
      </c>
      <c r="B88" s="6" t="s">
        <v>145</v>
      </c>
      <c r="C88" s="6" t="s">
        <v>143</v>
      </c>
      <c r="D88" s="6" t="str">
        <f>VLOOKUP(B88,'[1]Place zabaw-całość'!B:E,4,0)</f>
        <v>Tarnów</v>
      </c>
      <c r="E88" s="6" t="str">
        <f>VLOOKUP(B88,'[1]Place zabaw-całość'!B:D,3,0)</f>
        <v>63/UT/II/2011</v>
      </c>
      <c r="F88" s="7">
        <v>230900</v>
      </c>
      <c r="G88" s="7">
        <v>115450</v>
      </c>
      <c r="H88" s="7">
        <v>115450</v>
      </c>
      <c r="I88" s="8">
        <f t="shared" si="2"/>
        <v>0.5</v>
      </c>
      <c r="J88" s="7">
        <f t="shared" si="3"/>
        <v>115450</v>
      </c>
    </row>
    <row r="89" spans="1:10" ht="51">
      <c r="A89" s="5">
        <v>88</v>
      </c>
      <c r="B89" s="6" t="s">
        <v>146</v>
      </c>
      <c r="C89" s="6" t="s">
        <v>143</v>
      </c>
      <c r="D89" s="6" t="str">
        <f>VLOOKUP(B89,'[1]Place zabaw-całość'!B:E,4,0)</f>
        <v>Tarnów</v>
      </c>
      <c r="E89" s="6" t="str">
        <f>VLOOKUP(B89,'[1]Place zabaw-całość'!B:D,3,0)</f>
        <v>64/UT/II/2011</v>
      </c>
      <c r="F89" s="7">
        <v>230900</v>
      </c>
      <c r="G89" s="7">
        <v>115450</v>
      </c>
      <c r="H89" s="7">
        <v>115450</v>
      </c>
      <c r="I89" s="8">
        <f t="shared" si="2"/>
        <v>0.5</v>
      </c>
      <c r="J89" s="7">
        <f t="shared" si="3"/>
        <v>115450</v>
      </c>
    </row>
    <row r="90" spans="1:10" ht="38.25">
      <c r="A90" s="5">
        <v>89</v>
      </c>
      <c r="B90" s="9" t="s">
        <v>147</v>
      </c>
      <c r="C90" s="9" t="s">
        <v>148</v>
      </c>
      <c r="D90" s="6" t="str">
        <f>VLOOKUP(B90,'[1]Place zabaw-całość'!B:E,4,0)</f>
        <v>Tokarnia</v>
      </c>
      <c r="E90" s="6" t="str">
        <f>VLOOKUP(B90,'[1]Place zabaw-całość'!B:D,3,0)</f>
        <v>103/MO/II/2011</v>
      </c>
      <c r="F90" s="7">
        <v>125700</v>
      </c>
      <c r="G90" s="7">
        <v>62850</v>
      </c>
      <c r="H90" s="7">
        <v>62850</v>
      </c>
      <c r="I90" s="8">
        <f t="shared" si="2"/>
        <v>0.5</v>
      </c>
      <c r="J90" s="7">
        <f t="shared" si="3"/>
        <v>62850</v>
      </c>
    </row>
    <row r="91" spans="1:10" ht="38.25">
      <c r="A91" s="5">
        <v>90</v>
      </c>
      <c r="B91" s="6" t="s">
        <v>149</v>
      </c>
      <c r="C91" s="9" t="s">
        <v>148</v>
      </c>
      <c r="D91" s="6" t="str">
        <f>VLOOKUP(B91,'[1]Place zabaw-całość'!B:E,4,0)</f>
        <v>Tokarnia</v>
      </c>
      <c r="E91" s="6" t="str">
        <f>VLOOKUP(B91,'[1]Place zabaw-całość'!B:D,3,0)</f>
        <v>104/UT/II/2011</v>
      </c>
      <c r="F91" s="7">
        <v>127684</v>
      </c>
      <c r="G91" s="7">
        <v>63842</v>
      </c>
      <c r="H91" s="7">
        <v>63842</v>
      </c>
      <c r="I91" s="8">
        <f t="shared" si="2"/>
        <v>0.5</v>
      </c>
      <c r="J91" s="7">
        <f t="shared" si="3"/>
        <v>63842</v>
      </c>
    </row>
    <row r="92" spans="1:10" ht="38.25">
      <c r="A92" s="5">
        <v>91</v>
      </c>
      <c r="B92" s="9" t="s">
        <v>150</v>
      </c>
      <c r="C92" s="9" t="s">
        <v>151</v>
      </c>
      <c r="D92" s="9" t="str">
        <f>VLOOKUP(B92,'[1]Place zabaw-całość'!B:E,4,0)</f>
        <v>Trzebinia</v>
      </c>
      <c r="E92" s="9" t="str">
        <f>VLOOKUP(B92,'[1]Place zabaw-całość'!B:D,3,0)</f>
        <v>17/UT/I/2011</v>
      </c>
      <c r="F92" s="7">
        <v>127672</v>
      </c>
      <c r="G92" s="7">
        <v>63836</v>
      </c>
      <c r="H92" s="7">
        <v>63836</v>
      </c>
      <c r="I92" s="8">
        <f t="shared" si="2"/>
        <v>0.5</v>
      </c>
      <c r="J92" s="7">
        <f t="shared" si="3"/>
        <v>63836</v>
      </c>
    </row>
    <row r="93" spans="1:10" ht="38.25">
      <c r="A93" s="5">
        <v>92</v>
      </c>
      <c r="B93" s="9" t="s">
        <v>152</v>
      </c>
      <c r="C93" s="9" t="s">
        <v>151</v>
      </c>
      <c r="D93" s="9" t="str">
        <f>VLOOKUP(B93,'[1]Place zabaw-całość'!B:E,4,0)</f>
        <v>Trzebinia</v>
      </c>
      <c r="E93" s="9" t="str">
        <f>VLOOKUP(B93,'[1]Place zabaw-całość'!B:D,3,0)</f>
        <v>18/UT/I/2011</v>
      </c>
      <c r="F93" s="7">
        <v>127700</v>
      </c>
      <c r="G93" s="7">
        <v>63850</v>
      </c>
      <c r="H93" s="7">
        <v>63850</v>
      </c>
      <c r="I93" s="8">
        <f t="shared" si="2"/>
        <v>0.5</v>
      </c>
      <c r="J93" s="7">
        <f t="shared" si="3"/>
        <v>63850</v>
      </c>
    </row>
    <row r="94" spans="1:10" ht="38.25">
      <c r="A94" s="5">
        <v>93</v>
      </c>
      <c r="B94" s="9" t="s">
        <v>153</v>
      </c>
      <c r="C94" s="9" t="s">
        <v>151</v>
      </c>
      <c r="D94" s="9" t="str">
        <f>VLOOKUP(B94,'[1]Place zabaw-całość'!B:E,4,0)</f>
        <v>Trzebinia</v>
      </c>
      <c r="E94" s="9" t="str">
        <f>VLOOKUP(B94,'[1]Place zabaw-całość'!B:D,3,0)</f>
        <v>16/UT/I/2011</v>
      </c>
      <c r="F94" s="7">
        <v>127700</v>
      </c>
      <c r="G94" s="7">
        <v>63850</v>
      </c>
      <c r="H94" s="7">
        <v>63850</v>
      </c>
      <c r="I94" s="8">
        <f t="shared" si="2"/>
        <v>0.5</v>
      </c>
      <c r="J94" s="7">
        <f t="shared" si="3"/>
        <v>63850</v>
      </c>
    </row>
    <row r="95" spans="1:10" ht="25.5">
      <c r="A95" s="5">
        <v>94</v>
      </c>
      <c r="B95" s="9" t="s">
        <v>154</v>
      </c>
      <c r="C95" s="9" t="s">
        <v>155</v>
      </c>
      <c r="D95" s="6" t="str">
        <f>VLOOKUP(B95,'[1]Place zabaw-całość'!B:E,4,0)</f>
        <v>Tuchów</v>
      </c>
      <c r="E95" s="6" t="str">
        <f>VLOOKUP(B95,'[1]Place zabaw-całość'!B:D,3,0)</f>
        <v>9/MO/II/2011</v>
      </c>
      <c r="F95" s="7">
        <v>127700</v>
      </c>
      <c r="G95" s="7">
        <v>63850</v>
      </c>
      <c r="H95" s="7">
        <v>63850</v>
      </c>
      <c r="I95" s="8">
        <f t="shared" si="2"/>
        <v>0.5</v>
      </c>
      <c r="J95" s="7">
        <f t="shared" si="3"/>
        <v>63850</v>
      </c>
    </row>
    <row r="96" spans="1:10" ht="63.75">
      <c r="A96" s="5">
        <v>95</v>
      </c>
      <c r="B96" s="6" t="s">
        <v>156</v>
      </c>
      <c r="C96" s="9" t="s">
        <v>157</v>
      </c>
      <c r="D96" s="9" t="str">
        <f>VLOOKUP(B96,'[1]Place zabaw-całość'!B:E,4,0)</f>
        <v>Wieprz</v>
      </c>
      <c r="E96" s="9" t="str">
        <f>VLOOKUP(B96,'[1]Place zabaw-całość'!B:D,3,0)</f>
        <v>100/UT/I/2011</v>
      </c>
      <c r="F96" s="7">
        <v>155500</v>
      </c>
      <c r="G96" s="7">
        <v>63850</v>
      </c>
      <c r="H96" s="7">
        <v>63850</v>
      </c>
      <c r="I96" s="8">
        <f t="shared" si="2"/>
        <v>0.41061093247588426</v>
      </c>
      <c r="J96" s="7">
        <f t="shared" si="3"/>
        <v>91650</v>
      </c>
    </row>
    <row r="97" spans="1:10" ht="38.25">
      <c r="A97" s="5">
        <v>96</v>
      </c>
      <c r="B97" s="9" t="s">
        <v>158</v>
      </c>
      <c r="C97" s="6" t="s">
        <v>159</v>
      </c>
      <c r="D97" s="9" t="str">
        <f>VLOOKUP(B97,'[1]Place zabaw-całość'!B:E,4,0)</f>
        <v>Zabierzów</v>
      </c>
      <c r="E97" s="9" t="str">
        <f>VLOOKUP(B97,'[1]Place zabaw-całość'!B:D,3,0)</f>
        <v>47/UT/I/2011</v>
      </c>
      <c r="F97" s="7">
        <v>127700</v>
      </c>
      <c r="G97" s="7">
        <v>63850</v>
      </c>
      <c r="H97" s="7">
        <v>63850</v>
      </c>
      <c r="I97" s="8">
        <f t="shared" si="2"/>
        <v>0.5</v>
      </c>
      <c r="J97" s="7">
        <f t="shared" si="3"/>
        <v>63850</v>
      </c>
    </row>
    <row r="98" spans="1:10" ht="14.25">
      <c r="A98" s="5">
        <v>97</v>
      </c>
      <c r="B98" s="9" t="s">
        <v>160</v>
      </c>
      <c r="C98" s="6" t="s">
        <v>159</v>
      </c>
      <c r="D98" s="9" t="str">
        <f>VLOOKUP(B98,'[1]Place zabaw-całość'!B:E,4,0)</f>
        <v>Zabierzów</v>
      </c>
      <c r="E98" s="9" t="str">
        <f>VLOOKUP(B98,'[1]Place zabaw-całość'!B:D,3,0)</f>
        <v>48/UT/I/2011</v>
      </c>
      <c r="F98" s="7">
        <v>127700</v>
      </c>
      <c r="G98" s="7">
        <v>63850</v>
      </c>
      <c r="H98" s="7">
        <v>63850</v>
      </c>
      <c r="I98" s="8">
        <f t="shared" si="2"/>
        <v>0.5</v>
      </c>
      <c r="J98" s="7">
        <f t="shared" si="3"/>
        <v>63850</v>
      </c>
    </row>
    <row r="99" spans="1:10" ht="25.5">
      <c r="A99" s="5">
        <v>98</v>
      </c>
      <c r="B99" s="9" t="s">
        <v>161</v>
      </c>
      <c r="C99" s="9" t="s">
        <v>162</v>
      </c>
      <c r="D99" s="9" t="str">
        <f>VLOOKUP(B99,'[1]Place zabaw-całość'!B:E,4,0)</f>
        <v>Zakopane</v>
      </c>
      <c r="E99" s="9" t="str">
        <f>VLOOKUP(B99,'[1]Place zabaw-całość'!B:D,3,0)</f>
        <v>1/UT/I/2011</v>
      </c>
      <c r="F99" s="7">
        <v>137754.47</v>
      </c>
      <c r="G99" s="7">
        <v>63850</v>
      </c>
      <c r="H99" s="7">
        <v>63850</v>
      </c>
      <c r="I99" s="8">
        <f t="shared" si="2"/>
        <v>0.46350583033712084</v>
      </c>
      <c r="J99" s="7">
        <f t="shared" si="3"/>
        <v>73904.47</v>
      </c>
    </row>
    <row r="100" spans="1:10" ht="25.5">
      <c r="A100" s="5">
        <v>99</v>
      </c>
      <c r="B100" s="6" t="s">
        <v>163</v>
      </c>
      <c r="C100" s="6" t="s">
        <v>164</v>
      </c>
      <c r="D100" s="6" t="str">
        <f>VLOOKUP(B100,'[1]Place zabaw-całość'!B:E,4,0)</f>
        <v>Żabno</v>
      </c>
      <c r="E100" s="6" t="str">
        <f>VLOOKUP(B100,'[1]Place zabaw-całość'!B:D,3,0)</f>
        <v>59/UT/II/2011</v>
      </c>
      <c r="F100" s="7">
        <v>140864</v>
      </c>
      <c r="G100" s="7">
        <v>63850</v>
      </c>
      <c r="H100" s="7">
        <v>63850</v>
      </c>
      <c r="I100" s="8">
        <f t="shared" si="2"/>
        <v>0.4532740799636529</v>
      </c>
      <c r="J100" s="7">
        <f t="shared" si="3"/>
        <v>77014</v>
      </c>
    </row>
    <row r="101" spans="1:10" ht="38.25">
      <c r="A101" s="5">
        <v>100</v>
      </c>
      <c r="B101" s="6" t="s">
        <v>165</v>
      </c>
      <c r="C101" s="6" t="s">
        <v>164</v>
      </c>
      <c r="D101" s="6" t="str">
        <f>VLOOKUP(B101,'[1]Place zabaw-całość'!B:E,4,0)</f>
        <v>Żabno</v>
      </c>
      <c r="E101" s="6" t="str">
        <f>VLOOKUP(B101,'[1]Place zabaw-całość'!B:D,3,0)</f>
        <v>60/UT/II/2011</v>
      </c>
      <c r="F101" s="7">
        <v>248613</v>
      </c>
      <c r="G101" s="7">
        <v>115450</v>
      </c>
      <c r="H101" s="7">
        <v>115450</v>
      </c>
      <c r="I101" s="8">
        <f t="shared" si="2"/>
        <v>0.4643763600455326</v>
      </c>
      <c r="J101" s="7">
        <f t="shared" si="3"/>
        <v>133163</v>
      </c>
    </row>
    <row r="102" spans="1:10" ht="51">
      <c r="A102" s="5">
        <v>101</v>
      </c>
      <c r="B102" s="9" t="s">
        <v>166</v>
      </c>
      <c r="C102" s="9" t="s">
        <v>167</v>
      </c>
      <c r="D102" s="6" t="str">
        <f>VLOOKUP(B102,'[1]Place zabaw-całość'!B:E,4,0)</f>
        <v>Kraków</v>
      </c>
      <c r="E102" s="6" t="str">
        <f>VLOOKUP(B102,'[1]Place zabaw-całość'!B:D,3,0)</f>
        <v>93/UT/II/2011</v>
      </c>
      <c r="F102" s="7">
        <v>127500</v>
      </c>
      <c r="G102" s="7">
        <v>63750</v>
      </c>
      <c r="H102" s="7">
        <v>63750</v>
      </c>
      <c r="I102" s="8">
        <f t="shared" si="2"/>
        <v>0.5</v>
      </c>
      <c r="J102" s="7">
        <f t="shared" si="3"/>
        <v>63750</v>
      </c>
    </row>
    <row r="103" spans="1:10" ht="14.25">
      <c r="A103" s="14"/>
      <c r="B103" s="14"/>
      <c r="C103" s="14"/>
      <c r="D103" s="14"/>
      <c r="E103" s="14"/>
      <c r="F103" s="14"/>
      <c r="G103" s="14"/>
      <c r="H103" s="15">
        <f>SUM(H2:H102)</f>
        <v>7890427</v>
      </c>
      <c r="I103" s="16"/>
      <c r="J103" s="15"/>
    </row>
  </sheetData>
  <sheetProtection/>
  <conditionalFormatting sqref="B101:B102 B97 B89:B92 B77:B78 B81:B82 B84:B87 B74:B75 B69 B58 B49 B51 B53:B54 B40:B46 B27:B38 B6 B25 B1 B21 B16:B17">
    <cfRule type="expression" priority="4" dxfId="0" stopIfTrue="1">
      <formula>AND(COUNTIF($C:$C,B1)&gt;1,NOT(ISBLANK(B1)))</formula>
    </cfRule>
  </conditionalFormatting>
  <conditionalFormatting sqref="B2">
    <cfRule type="expression" priority="2" dxfId="0" stopIfTrue="1">
      <formula>AND(COUNTIF(#REF!,B2)+COUNTIF($B$9:$B$9,B2)&gt;1,NOT(ISBLANK(B2)))</formula>
    </cfRule>
  </conditionalFormatting>
  <conditionalFormatting sqref="B2:B3">
    <cfRule type="expression" priority="1" dxfId="0" stopIfTrue="1">
      <formula>AND(COUNTIF($B:$B,B2)&gt;1,NOT(ISBLANK(B2)))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</dc:creator>
  <cp:keywords/>
  <dc:description/>
  <cp:lastModifiedBy>wanda łuczak</cp:lastModifiedBy>
  <dcterms:created xsi:type="dcterms:W3CDTF">2011-04-11T07:51:41Z</dcterms:created>
  <dcterms:modified xsi:type="dcterms:W3CDTF">2011-04-11T09:10:29Z</dcterms:modified>
  <cp:category/>
  <cp:version/>
  <cp:contentType/>
  <cp:contentStatus/>
</cp:coreProperties>
</file>