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80" activeTab="0"/>
  </bookViews>
  <sheets>
    <sheet name="7" sheetId="1" r:id="rId1"/>
  </sheets>
  <definedNames>
    <definedName name="_xlnm.Print_Area" localSheetId="0">'7'!$A$1:$AG$33</definedName>
    <definedName name="_xlnm.Print_Titles" localSheetId="0">'7'!$1:$5</definedName>
  </definedNames>
  <calcPr fullCalcOnLoad="1"/>
</workbook>
</file>

<file path=xl/sharedStrings.xml><?xml version="1.0" encoding="utf-8"?>
<sst xmlns="http://schemas.openxmlformats.org/spreadsheetml/2006/main" count="143" uniqueCount="86">
  <si>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</si>
  <si>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</si>
  <si>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</si>
  <si>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</si>
  <si>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</si>
  <si>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</si>
  <si>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</si>
  <si>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</si>
  <si>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</si>
  <si>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</si>
  <si>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</si>
  <si>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</si>
  <si>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</si>
  <si>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</si>
  <si>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</si>
  <si>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</si>
  <si>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</si>
  <si>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</si>
  <si>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x</t>
  </si>
  <si>
    <t>Tabela 1</t>
  </si>
  <si>
    <t>Nazwa gminy, na terenie której będą tworzone miejsca</t>
  </si>
  <si>
    <t>16 (17+18)</t>
  </si>
  <si>
    <t>Dofinansowanie (zł), z tego:</t>
  </si>
  <si>
    <t>Udział dofinansowania (%)</t>
  </si>
  <si>
    <t>w tym koszty pośrednie (zł)</t>
  </si>
  <si>
    <t>Udział kosztów pośrednich w kosztach realizacji zadania ogółem (%)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</si>
  <si>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</si>
  <si>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Resortowy program rozwoju instytucji opieki nad dziećmi w wieku do lat 3 „MALUCH +” 2021 (moduł 3)</t>
  </si>
  <si>
    <t>Okres funkcjono-wania miejsc
(w miesiącach)</t>
  </si>
  <si>
    <t>Funkcjonowanie miejsc dla dzieci (z wyłączeniem dzieci niepełnosprawnych lub wymagających szczególnej opieki)</t>
  </si>
  <si>
    <t xml:space="preserve">Forma opieki nad dziećmi 
w wieku do lat 3
proszę wpisać: </t>
  </si>
  <si>
    <t>12 (13+14+15)</t>
  </si>
  <si>
    <t>19 (20+21)</t>
  </si>
  <si>
    <t>22 (16+19)</t>
  </si>
  <si>
    <t>24(22/19)</t>
  </si>
  <si>
    <t>25(23/22)</t>
  </si>
  <si>
    <t>26 (20/(13+14))</t>
  </si>
  <si>
    <t>27 (21/15)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</si>
  <si>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wpisać "tak" lub "nie".</t>
    </r>
  </si>
  <si>
    <r>
      <t>Instytucja (nazwa, adres)</t>
    </r>
    <r>
      <rPr>
        <vertAlign val="superscript"/>
        <sz val="10"/>
        <rFont val="Arial"/>
        <family val="2"/>
      </rPr>
      <t>1</t>
    </r>
  </si>
  <si>
    <r>
      <t>Czy instytucja jest uczelnią lub podmiotem współpracujących z uczelnią?</t>
    </r>
    <r>
      <rPr>
        <vertAlign val="superscript"/>
        <sz val="10"/>
        <rFont val="Arial"/>
        <family val="2"/>
      </rPr>
      <t>2</t>
    </r>
  </si>
  <si>
    <r>
      <t>Czy instytucja jest pracodawcą lub podmiotem wspólpracujacym z pracodawcą?</t>
    </r>
    <r>
      <rPr>
        <vertAlign val="superscript"/>
        <sz val="10"/>
        <rFont val="Arial"/>
        <family val="2"/>
      </rPr>
      <t>2</t>
    </r>
  </si>
  <si>
    <t>Załącznik 7 do programu „MALUCH+” 2021</t>
  </si>
  <si>
    <t>Podmiot prowadzący instytucję (nazwa, adres)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</si>
  <si>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(kod województwa), trzecia i czwarta to PK (kod powiatu), piąta i szósta to GK (kod gminy) i siódma to kod rodzaju gminy (1 - miejska, 2 - wiejska, 3 - miejsko-wiejska).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</si>
  <si>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w żłobku lub klubie dziecięcym kwota dofinansowania na 1 miejsce nie może przekroczyć 10 000 zł.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</si>
  <si>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opiekua kwota dofinansowania na 1 miejsce nie może przekroczyć 5 000 zł.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</si>
  <si>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kol. 30-31 i 34-35 należy podać miesięczną wysokość opłaty za pobyt (bez wyżywienia) dziecka w instytucji. 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</si>
  <si>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</si>
  <si>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</si>
  <si>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>Kod terytorialny GUS gminy, której dotyczy oferta</t>
    </r>
    <r>
      <rPr>
        <vertAlign val="superscript"/>
        <sz val="10"/>
        <rFont val="Arial"/>
        <family val="2"/>
      </rPr>
      <t>3</t>
    </r>
  </si>
  <si>
    <r>
      <t>Kwota dofinansowania na tworzenie miejsca w żłobku lub klubie dziecięcym/ 1 tworzone miejsce</t>
    </r>
    <r>
      <rPr>
        <vertAlign val="superscript"/>
        <sz val="10"/>
        <rFont val="Arial"/>
        <family val="2"/>
      </rPr>
      <t>4</t>
    </r>
  </si>
  <si>
    <r>
      <t>Kwota dofinansowania na tworzenie miejsca u dziennego opiekuna/ 1 tworzone miejsce</t>
    </r>
    <r>
      <rPr>
        <vertAlign val="superscript"/>
        <sz val="10"/>
        <rFont val="Arial"/>
        <family val="2"/>
      </rPr>
      <t>5</t>
    </r>
  </si>
  <si>
    <r>
      <t>Miesięczna opłata
 rodziców za pobyt 
w 2021 r. 
za 1 dziecko 
bez uwzględnienia przysługujących ulg</t>
    </r>
    <r>
      <rPr>
        <vertAlign val="superscript"/>
        <sz val="10"/>
        <rFont val="Arial"/>
        <family val="2"/>
      </rPr>
      <t>6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</si>
  <si>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6, 7</t>
    </r>
  </si>
  <si>
    <t>Liczba miejsc</t>
  </si>
  <si>
    <t>NIE</t>
  </si>
  <si>
    <t>Kraków</t>
  </si>
  <si>
    <t>Niepubliczne Przedszkole i Żłobek MISIEK Karolina Gurba - Berowska, ul. Klasztorna 46, 33-300 Nowy Sącz</t>
  </si>
  <si>
    <t>Nowy Sącz</t>
  </si>
  <si>
    <t>Niepubliczny żłobek Kraina Odkrywcy ul. Piltza 42, 30-392 Kraków</t>
  </si>
  <si>
    <t>Skilt Sp. z o.o. ul. Odmętowa 97, 31-979 Kraków</t>
  </si>
  <si>
    <t>Niepubliczny żłobek Kraina Odkrywcy ul. Królewska 56, 30-081 Kraków</t>
  </si>
  <si>
    <t>Niepubliczny żłobek Kraina Odkrywcy ul. Kombatantów 9, 30-348 Kraków</t>
  </si>
  <si>
    <t>Ragatorum Sp. z o.o. - w organizacji ul. Odmętowa 97, 31-979 Kraków</t>
  </si>
  <si>
    <t>Niepubliczny żłobek Kraina Odkrywcy ul. Drukarska 3, 30-348 Kraków</t>
  </si>
  <si>
    <t>Niepubliczny żłobek Kraina Odkrywcy ul. Przewóz 40, 30-716 Kraków</t>
  </si>
  <si>
    <t>Vagvisare Sp. z o.o. ul. Odmętowa 97, 31-979 Kraków</t>
  </si>
  <si>
    <t>Krakow</t>
  </si>
  <si>
    <t>Niepubliczny żłobek Kraina Odkrywcy ul. Dąbrowskiego 20, 30-532 Kraków</t>
  </si>
  <si>
    <t>Dagisare Sp. z o.o. ul. Odmetowa 97, 31-979 Kraków</t>
  </si>
  <si>
    <t>PRZYCZYNA ODRZUCENIA</t>
  </si>
  <si>
    <t>oferta nie może zostać zakwalifikowana - nie jest możliwe tworzenie nowych miejsc opieki w ramach MODUŁU 3 pod adresem, który już widniał w rejestrze żłobków</t>
  </si>
  <si>
    <t>BeBaby żłobek
ul. Starowolska 18/1, 30-231 Kraków</t>
  </si>
  <si>
    <t>Ewa Kruszyńska BeBaby 
ul. Hieronima Wietora 2/9, 31-067 Kraków</t>
  </si>
  <si>
    <t>01</t>
  </si>
  <si>
    <t>BeBaby żłobek
ul. Kościuszki 64, 30-114 Kraków</t>
  </si>
  <si>
    <t>Żłobek niepubliczny Pompon
ul. Sportowa 2a, 30-625 Kraków</t>
  </si>
  <si>
    <t>Anna Dzierża Klub Kreatywnego Malucha Żłobek domowy Pompon
ul. Sportowa 2a, 30-625 Kraków</t>
  </si>
  <si>
    <t>Żłobek Jagódka
ul. Gliniana 14, 30-732 Kraków</t>
  </si>
  <si>
    <t>PHU Bongo Jacek Raczyński
ul. Wrocławska 104, 59-220 Legnica</t>
  </si>
  <si>
    <t xml:space="preserve">Oferent nie przesłał korekty ofert, w rozmowie telefonicznej potwierdził, że jej nie złożył i nie będzie jej składał. </t>
  </si>
  <si>
    <t>Oferent nie przesłał korekty oferty. Złożona dokumentacja była niepełna: brak programu inwestycji, harmonogramu finansowego inwestycji, tytułu prawnego do lokalu oraz zdjęć, natomiast w pozostałym zakresie dokumentacja zawierała istotne braki i błędy wymagające poprawy. W rozmowie telefonicznej z 10 grudnia 2020r. ponownie zwrócono się o uzupełnienie i skorygowanie dokumentacji. Pomimo zapewnień oferenta, skorygowana oferta nie została przesłana do 11 grudnia 2020r. ani w późniejszym terminie.</t>
  </si>
  <si>
    <t xml:space="preserve">Oferta nie może zostać zakwalifikowana - nie jest możliwe tworzenie nowych miejsc opieki w ramach MODUŁU 3 pod adresem, pod którym funkcjonuje inny żłobek wpisany do Rejestru Żłobków. Oferent na etapie korekty nie wykazał możliwości utworzenia w tym lokalu kolejnych miejsc opieki (obok już istniejących), a zadeklarował, że obecnie istniejący żłobek zostanie zamknięty. Nie stanowi to zwiększenia dostepności terytorialnej miejsc opieki, co stanowi cel programu Maluch+, a jedynie zmianę podmiotu prowadzącego żlobek pod tym obecnym adresem. </t>
  </si>
  <si>
    <t xml:space="preserve">Oferent nie przesłał korekty ofert, nie przedstawiono tytułu prawnego do lokalu (załączony plik dot. lokalu przy ul. Kościuszki 64). Na ten sam lokal, z tego samego powodu, rozwiązano umowę w 2020 roku.  </t>
  </si>
  <si>
    <t xml:space="preserve">Oferent nie przesłał korekty ofert, brak prawa do dysponowania lokalem. Na ten sam lokal, z tego samego powodu, rozwiązano umowę w 2020 roku.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</si>
</sst>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[$-415]d\ mmmm\ yyyy"/>
    <numFmt numFmtId="169" formatCode="#,##0.0"/>
    <numFmt numFmtId="170" formatCode="0.000%"/>
    <numFmt numFmtId="171" formatCode="0.0000%"/>
    <numFmt numFmtId="172" formatCode="[$-415]dddd\,\ d\ mmmm\ yyyy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11" xfId="0" applyFont="1" applyFill="1" applyBorder="1" applyAlignment="1">
      <alignment horizontal="center" vertical="center" wrapText="1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4" fillId="21" borderId="13" xfId="52" applyFont="1" applyFill="1" applyBorder="1" applyAlignment="1">
      <alignment horizontal="center" vertical="center" wrapText="1"/>
      <protection/>
    </xf>
    <xf numFmtId="0" fontId="24" fillId="21" borderId="14" xfId="52" applyFont="1" applyFill="1" applyBorder="1" applyAlignment="1">
      <alignment horizontal="center" vertical="center" wrapText="1"/>
      <protection/>
    </xf>
    <xf numFmtId="0" fontId="24" fillId="21" borderId="11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3" fontId="23" fillId="20" borderId="10" xfId="52" applyNumberFormat="1" applyFont="1" applyFill="1" applyBorder="1" applyAlignment="1" applyProtection="1">
      <alignment horizontal="center"/>
      <protection locked="0"/>
    </xf>
    <xf numFmtId="0" fontId="24" fillId="21" borderId="10" xfId="52" applyFont="1" applyFill="1" applyBorder="1" applyAlignment="1">
      <alignment horizontal="center" vertical="center" wrapText="1"/>
      <protection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3" fontId="23" fillId="20" borderId="17" xfId="52" applyNumberFormat="1" applyFont="1" applyFill="1" applyBorder="1" applyAlignment="1" applyProtection="1">
      <alignment horizontal="center"/>
      <protection locked="0"/>
    </xf>
    <xf numFmtId="3" fontId="20" fillId="0" borderId="18" xfId="52" applyNumberFormat="1" applyFont="1" applyBorder="1" applyAlignment="1" applyProtection="1">
      <alignment horizontal="center" vertical="center" wrapText="1"/>
      <protection locked="0"/>
    </xf>
    <xf numFmtId="2" fontId="20" fillId="0" borderId="10" xfId="52" applyNumberFormat="1" applyFont="1" applyBorder="1" applyAlignment="1" applyProtection="1">
      <alignment vertical="center" wrapText="1"/>
      <protection locked="0"/>
    </xf>
    <xf numFmtId="0" fontId="21" fillId="0" borderId="0" xfId="52" applyFont="1" applyFill="1" applyProtection="1">
      <alignment/>
      <protection locked="0"/>
    </xf>
    <xf numFmtId="0" fontId="24" fillId="21" borderId="10" xfId="0" applyFont="1" applyFill="1" applyBorder="1" applyAlignment="1">
      <alignment horizontal="center" vertical="center" wrapText="1"/>
    </xf>
    <xf numFmtId="10" fontId="20" fillId="0" borderId="10" xfId="52" applyNumberFormat="1" applyFont="1" applyBorder="1" applyAlignment="1" applyProtection="1">
      <alignment vertical="center" wrapText="1"/>
      <protection locked="0"/>
    </xf>
    <xf numFmtId="10" fontId="23" fillId="20" borderId="19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0" xfId="52" applyFont="1" applyFill="1" applyAlignment="1" applyProtection="1">
      <alignment horizontal="center" vertical="center"/>
      <protection locked="0"/>
    </xf>
    <xf numFmtId="0" fontId="22" fillId="0" borderId="0" xfId="52" applyFont="1" applyFill="1" applyProtection="1">
      <alignment/>
      <protection locked="0"/>
    </xf>
    <xf numFmtId="0" fontId="21" fillId="0" borderId="0" xfId="0" applyFont="1" applyFill="1" applyAlignment="1">
      <alignment vertical="center" wrapText="1"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Border="1" applyAlignment="1" applyProtection="1">
      <alignment horizontal="center" vertical="center"/>
      <protection locked="0"/>
    </xf>
    <xf numFmtId="0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10" xfId="52" applyNumberFormat="1" applyFont="1" applyBorder="1" applyAlignment="1" applyProtection="1">
      <alignment vertical="center" wrapText="1"/>
      <protection locked="0"/>
    </xf>
    <xf numFmtId="4" fontId="20" fillId="0" borderId="19" xfId="52" applyNumberFormat="1" applyFont="1" applyBorder="1" applyAlignment="1" applyProtection="1">
      <alignment vertical="center" wrapText="1"/>
      <protection locked="0"/>
    </xf>
    <xf numFmtId="4" fontId="20" fillId="0" borderId="10" xfId="55" applyNumberFormat="1" applyFont="1" applyBorder="1" applyAlignment="1" applyProtection="1">
      <alignment vertical="center" wrapText="1"/>
      <protection locked="0"/>
    </xf>
    <xf numFmtId="4" fontId="23" fillId="20" borderId="12" xfId="52" applyNumberFormat="1" applyFont="1" applyFill="1" applyBorder="1" applyAlignment="1" applyProtection="1">
      <alignment horizontal="center"/>
      <protection locked="0"/>
    </xf>
    <xf numFmtId="4" fontId="23" fillId="20" borderId="19" xfId="52" applyNumberFormat="1" applyFont="1" applyFill="1" applyBorder="1" applyAlignment="1" applyProtection="1">
      <alignment horizontal="center"/>
      <protection locked="0"/>
    </xf>
    <xf numFmtId="2" fontId="23" fillId="20" borderId="19" xfId="52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top" wrapText="1"/>
      <protection locked="0"/>
    </xf>
    <xf numFmtId="1" fontId="23" fillId="20" borderId="19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left" vertical="center"/>
      <protection locked="0"/>
    </xf>
    <xf numFmtId="0" fontId="21" fillId="0" borderId="0" xfId="5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52" applyFont="1" applyFill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20" fillId="0" borderId="0" xfId="52" applyFont="1" applyFill="1" applyAlignment="1" applyProtection="1">
      <alignment horizontal="left"/>
      <protection locked="0"/>
    </xf>
    <xf numFmtId="0" fontId="23" fillId="0" borderId="0" xfId="52" applyFont="1" applyFill="1" applyBorder="1" applyAlignment="1" applyProtection="1">
      <alignment horizontal="left" vertical="center" wrapText="1"/>
      <protection locked="0"/>
    </xf>
    <xf numFmtId="3" fontId="23" fillId="0" borderId="0" xfId="52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left" vertical="center" wrapText="1"/>
    </xf>
    <xf numFmtId="1" fontId="22" fillId="0" borderId="0" xfId="52" applyNumberFormat="1" applyFont="1" applyFill="1" applyAlignment="1" applyProtection="1">
      <alignment horizontal="left"/>
      <protection locked="0"/>
    </xf>
    <xf numFmtId="0" fontId="22" fillId="0" borderId="0" xfId="52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27" fillId="0" borderId="0" xfId="52" applyFont="1" applyProtection="1">
      <alignment/>
      <protection locked="0"/>
    </xf>
    <xf numFmtId="0" fontId="20" fillId="0" borderId="10" xfId="52" applyNumberFormat="1" applyFont="1" applyBorder="1" applyAlignment="1" applyProtection="1">
      <alignment horizontal="left" vertical="center" wrapText="1"/>
      <protection locked="0"/>
    </xf>
    <xf numFmtId="0" fontId="20" fillId="0" borderId="12" xfId="52" applyNumberFormat="1" applyFont="1" applyBorder="1" applyAlignment="1" applyProtection="1">
      <alignment horizontal="left" vertical="center" wrapText="1"/>
      <protection locked="0"/>
    </xf>
    <xf numFmtId="0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0" fillId="24" borderId="10" xfId="52" applyNumberFormat="1" applyFont="1" applyFill="1" applyBorder="1" applyAlignment="1" applyProtection="1">
      <alignment horizontal="left" vertical="center" wrapText="1"/>
      <protection locked="0"/>
    </xf>
    <xf numFmtId="0" fontId="25" fillId="24" borderId="18" xfId="5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20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10" xfId="52" applyNumberFormat="1" applyFont="1" applyBorder="1" applyAlignment="1" applyProtection="1" quotePrefix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20" fillId="0" borderId="0" xfId="52" applyFont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22" fillId="25" borderId="10" xfId="52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Alignment="1" applyProtection="1">
      <alignment horizontal="left" vertical="top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27" fillId="0" borderId="0" xfId="52" applyFont="1" applyProtection="1">
      <alignment/>
      <protection locked="0"/>
    </xf>
    <xf numFmtId="0" fontId="29" fillId="0" borderId="0" xfId="52" applyFont="1" applyAlignment="1" applyProtection="1">
      <alignment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Border="1" applyAlignment="1" applyProtection="1">
      <alignment horizontal="left" vertical="center"/>
      <protection locked="0"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0" borderId="21" xfId="52" applyFont="1" applyFill="1" applyBorder="1" applyAlignment="1">
      <alignment horizontal="center" vertical="center" wrapText="1"/>
      <protection/>
    </xf>
    <xf numFmtId="0" fontId="0" fillId="0" borderId="22" xfId="52" applyFont="1" applyFill="1" applyBorder="1" applyAlignment="1">
      <alignment horizontal="center" vertical="center" wrapText="1"/>
      <protection/>
    </xf>
    <xf numFmtId="0" fontId="23" fillId="20" borderId="18" xfId="52" applyFont="1" applyFill="1" applyBorder="1" applyAlignment="1" applyProtection="1">
      <alignment horizontal="center" vertical="center" wrapText="1"/>
      <protection locked="0"/>
    </xf>
    <xf numFmtId="0" fontId="23" fillId="20" borderId="28" xfId="52" applyFont="1" applyFill="1" applyBorder="1" applyAlignment="1" applyProtection="1">
      <alignment horizontal="center" vertical="center" wrapText="1"/>
      <protection locked="0"/>
    </xf>
    <xf numFmtId="0" fontId="23" fillId="20" borderId="29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showGridLines="0" tabSelected="1" view="pageBreakPreview" zoomScaleSheetLayoutView="100" zoomScalePageLayoutView="0" workbookViewId="0" topLeftCell="A10">
      <pane xSplit="2" ySplit="4" topLeftCell="T21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AF24" sqref="AF24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16.57421875" style="0" customWidth="1"/>
    <col min="4" max="4" width="17.00390625" style="0" customWidth="1"/>
    <col min="5" max="6" width="16.28125" style="0" customWidth="1"/>
    <col min="7" max="7" width="17.28125" style="0" customWidth="1"/>
    <col min="8" max="8" width="8.00390625" style="0" customWidth="1"/>
    <col min="9" max="10" width="5.421875" style="0" customWidth="1"/>
    <col min="11" max="11" width="7.8515625" style="0" customWidth="1"/>
    <col min="12" max="12" width="9.00390625" style="0" customWidth="1"/>
    <col min="13" max="13" width="9.57421875" style="0" customWidth="1"/>
    <col min="14" max="14" width="12.421875" style="0" customWidth="1"/>
    <col min="15" max="15" width="13.8515625" style="0" customWidth="1"/>
    <col min="16" max="16" width="15.57421875" style="0" customWidth="1"/>
    <col min="17" max="17" width="13.7109375" style="0" customWidth="1"/>
    <col min="18" max="18" width="14.28125" style="0" customWidth="1"/>
    <col min="19" max="19" width="14.8515625" style="0" customWidth="1"/>
    <col min="20" max="20" width="11.140625" style="0" customWidth="1"/>
    <col min="21" max="21" width="12.140625" style="0" customWidth="1"/>
    <col min="22" max="22" width="14.140625" style="0" customWidth="1"/>
    <col min="23" max="25" width="9.57421875" style="0" customWidth="1"/>
    <col min="26" max="26" width="11.140625" style="0" customWidth="1"/>
    <col min="27" max="27" width="13.140625" style="0" customWidth="1"/>
    <col min="29" max="29" width="17.28125" style="0" customWidth="1"/>
    <col min="30" max="30" width="20.421875" style="0" customWidth="1"/>
    <col min="31" max="31" width="21.140625" style="0" customWidth="1"/>
    <col min="32" max="32" width="32.57421875" style="0" customWidth="1"/>
  </cols>
  <sheetData>
    <row r="1" spans="1:27" ht="12.75">
      <c r="A1" s="100"/>
      <c r="B1" s="100"/>
      <c r="C1" s="100"/>
      <c r="D1" s="100"/>
      <c r="E1" s="100"/>
      <c r="F1" s="41"/>
      <c r="G1" s="5"/>
      <c r="H1" s="5"/>
      <c r="I1" s="5"/>
      <c r="J1" s="5"/>
      <c r="K1" s="5"/>
      <c r="L1" s="5"/>
      <c r="M1" s="100"/>
      <c r="N1" s="100"/>
      <c r="O1" s="5"/>
      <c r="P1" s="5"/>
      <c r="Q1" s="5"/>
      <c r="R1" s="5"/>
      <c r="S1" s="5"/>
      <c r="T1" s="5"/>
      <c r="U1" s="15"/>
      <c r="V1" s="15"/>
      <c r="W1" s="15"/>
      <c r="X1" s="53" t="s">
        <v>42</v>
      </c>
      <c r="Y1" s="15"/>
      <c r="Z1" s="53"/>
      <c r="AA1" s="15"/>
    </row>
    <row r="2" spans="1:27" ht="12.75">
      <c r="A2" s="41"/>
      <c r="B2" s="41"/>
      <c r="C2" s="41"/>
      <c r="D2" s="41"/>
      <c r="E2" s="41"/>
      <c r="F2" s="41"/>
      <c r="G2" s="5"/>
      <c r="H2" s="5"/>
      <c r="I2" s="5"/>
      <c r="J2" s="5"/>
      <c r="K2" s="5"/>
      <c r="L2" s="5"/>
      <c r="M2" s="41"/>
      <c r="N2" s="41"/>
      <c r="O2" s="5"/>
      <c r="P2" s="5"/>
      <c r="Q2" s="5"/>
      <c r="R2" s="5"/>
      <c r="S2" s="5"/>
      <c r="T2" s="5"/>
      <c r="U2" s="15"/>
      <c r="V2" s="15"/>
      <c r="W2" s="15"/>
      <c r="X2" s="15"/>
      <c r="Y2" s="15"/>
      <c r="Z2" s="15"/>
      <c r="AA2" s="15"/>
    </row>
    <row r="3" spans="2:27" ht="1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01"/>
      <c r="N3" s="102"/>
      <c r="O3" s="102"/>
      <c r="P3" s="102"/>
      <c r="Q3" s="102"/>
      <c r="R3" s="103"/>
      <c r="S3" s="37"/>
      <c r="T3" s="37"/>
      <c r="U3" s="17"/>
      <c r="V3" s="18"/>
      <c r="W3" s="25"/>
      <c r="X3" s="18"/>
      <c r="Y3" s="25"/>
      <c r="Z3" s="19"/>
      <c r="AA3" s="25"/>
    </row>
    <row r="4" spans="1:27" ht="15" customHeight="1">
      <c r="A4" s="107" t="s">
        <v>0</v>
      </c>
      <c r="B4" s="107"/>
      <c r="C4" s="107"/>
      <c r="D4" s="107"/>
      <c r="E4" s="107"/>
      <c r="F4" s="71"/>
      <c r="G4" s="42"/>
      <c r="H4" s="42"/>
      <c r="I4" s="42"/>
      <c r="J4" s="42"/>
      <c r="K4" s="42"/>
      <c r="L4" s="42"/>
      <c r="M4" s="38"/>
      <c r="N4" s="38"/>
      <c r="O4" s="38"/>
      <c r="P4" s="38"/>
      <c r="Q4" s="38"/>
      <c r="R4" s="38"/>
      <c r="S4" s="38"/>
      <c r="T4" s="38"/>
      <c r="U4" s="14"/>
      <c r="V4" s="14"/>
      <c r="W4" s="14"/>
      <c r="X4" s="14"/>
      <c r="Y4" s="14"/>
      <c r="Z4" s="14"/>
      <c r="AA4" s="14"/>
    </row>
    <row r="5" spans="1:27" ht="45" customHeight="1">
      <c r="A5" s="108" t="s">
        <v>27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0"/>
      <c r="P5" s="20"/>
      <c r="Q5" s="20"/>
      <c r="R5" s="20"/>
      <c r="S5" s="20"/>
      <c r="T5" s="20"/>
      <c r="U5" s="1"/>
      <c r="V5" s="1"/>
      <c r="W5" s="53"/>
      <c r="X5" s="1"/>
      <c r="Y5" s="1"/>
      <c r="Z5" s="1"/>
      <c r="AA5" s="1"/>
    </row>
    <row r="6" spans="1:27" ht="30" customHeight="1">
      <c r="A6" s="109" t="s">
        <v>1</v>
      </c>
      <c r="B6" s="110"/>
      <c r="C6" s="96"/>
      <c r="D6" s="96"/>
      <c r="E6" s="96"/>
      <c r="F6" s="96"/>
      <c r="G6" s="96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1"/>
      <c r="V6" s="1"/>
      <c r="W6" s="1"/>
      <c r="X6" s="1"/>
      <c r="Y6" s="1"/>
      <c r="Z6" s="1"/>
      <c r="AA6" s="1"/>
    </row>
    <row r="7" spans="1:27" ht="15">
      <c r="A7" s="1"/>
      <c r="B7" s="4"/>
      <c r="C7" s="4"/>
      <c r="D7" s="4"/>
      <c r="E7" s="4"/>
      <c r="F7" s="4"/>
      <c r="G7" s="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"/>
      <c r="V7" s="3"/>
      <c r="W7" s="3"/>
      <c r="X7" s="3"/>
      <c r="Y7" s="3"/>
      <c r="Z7" s="3"/>
      <c r="AA7" s="3"/>
    </row>
    <row r="8" spans="1:27" s="61" customFormat="1" ht="12.75">
      <c r="A8" s="32" t="s">
        <v>19</v>
      </c>
      <c r="B8" s="57"/>
      <c r="C8" s="57"/>
      <c r="D8" s="57"/>
      <c r="E8" s="57"/>
      <c r="F8" s="57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  <c r="V8" s="60"/>
      <c r="W8" s="60"/>
      <c r="X8" s="60"/>
      <c r="Y8" s="60"/>
      <c r="Z8" s="60"/>
      <c r="AA8" s="60"/>
    </row>
    <row r="9" spans="1:32" s="62" customFormat="1" ht="57.75" customHeight="1">
      <c r="A9" s="87" t="s">
        <v>2</v>
      </c>
      <c r="B9" s="117" t="s">
        <v>39</v>
      </c>
      <c r="C9" s="54" t="s">
        <v>30</v>
      </c>
      <c r="D9" s="84" t="s">
        <v>40</v>
      </c>
      <c r="E9" s="84" t="s">
        <v>41</v>
      </c>
      <c r="F9" s="104" t="s">
        <v>43</v>
      </c>
      <c r="G9" s="89" t="s">
        <v>20</v>
      </c>
      <c r="H9" s="87" t="s">
        <v>50</v>
      </c>
      <c r="I9" s="88"/>
      <c r="J9" s="88"/>
      <c r="K9" s="89"/>
      <c r="L9" s="87" t="s">
        <v>12</v>
      </c>
      <c r="M9" s="88"/>
      <c r="N9" s="88"/>
      <c r="O9" s="89"/>
      <c r="P9" s="87" t="s">
        <v>9</v>
      </c>
      <c r="Q9" s="88"/>
      <c r="R9" s="88"/>
      <c r="S9" s="88"/>
      <c r="T9" s="88"/>
      <c r="U9" s="89"/>
      <c r="V9" s="111" t="s">
        <v>16</v>
      </c>
      <c r="W9" s="98" t="s">
        <v>24</v>
      </c>
      <c r="X9" s="84" t="s">
        <v>23</v>
      </c>
      <c r="Y9" s="83" t="s">
        <v>25</v>
      </c>
      <c r="Z9" s="84" t="s">
        <v>51</v>
      </c>
      <c r="AA9" s="84" t="s">
        <v>52</v>
      </c>
      <c r="AB9" s="83" t="s">
        <v>29</v>
      </c>
      <c r="AC9" s="83"/>
      <c r="AD9" s="83"/>
      <c r="AE9" s="83"/>
      <c r="AF9" s="52"/>
    </row>
    <row r="10" spans="1:32" s="62" customFormat="1" ht="15.75" customHeight="1">
      <c r="A10" s="119"/>
      <c r="B10" s="118"/>
      <c r="C10" s="52" t="s">
        <v>6</v>
      </c>
      <c r="D10" s="85"/>
      <c r="E10" s="85"/>
      <c r="F10" s="105"/>
      <c r="G10" s="92"/>
      <c r="H10" s="90"/>
      <c r="I10" s="91"/>
      <c r="J10" s="91"/>
      <c r="K10" s="92"/>
      <c r="L10" s="90"/>
      <c r="M10" s="91"/>
      <c r="N10" s="91"/>
      <c r="O10" s="92"/>
      <c r="P10" s="90"/>
      <c r="Q10" s="91"/>
      <c r="R10" s="91"/>
      <c r="S10" s="91"/>
      <c r="T10" s="91"/>
      <c r="U10" s="92"/>
      <c r="V10" s="112"/>
      <c r="W10" s="99"/>
      <c r="X10" s="85"/>
      <c r="Y10" s="83"/>
      <c r="Z10" s="85"/>
      <c r="AA10" s="85"/>
      <c r="AB10" s="83" t="s">
        <v>55</v>
      </c>
      <c r="AC10" s="83" t="s">
        <v>28</v>
      </c>
      <c r="AD10" s="83" t="s">
        <v>53</v>
      </c>
      <c r="AE10" s="83" t="s">
        <v>54</v>
      </c>
      <c r="AF10" s="83" t="s">
        <v>71</v>
      </c>
    </row>
    <row r="11" spans="1:32" s="62" customFormat="1" ht="18.75" customHeight="1">
      <c r="A11" s="119"/>
      <c r="B11" s="118"/>
      <c r="C11" s="52" t="s">
        <v>10</v>
      </c>
      <c r="D11" s="85"/>
      <c r="E11" s="85"/>
      <c r="F11" s="105"/>
      <c r="G11" s="92"/>
      <c r="H11" s="93"/>
      <c r="I11" s="94"/>
      <c r="J11" s="94"/>
      <c r="K11" s="95"/>
      <c r="L11" s="93"/>
      <c r="M11" s="94"/>
      <c r="N11" s="94"/>
      <c r="O11" s="95"/>
      <c r="P11" s="93"/>
      <c r="Q11" s="94"/>
      <c r="R11" s="94"/>
      <c r="S11" s="94"/>
      <c r="T11" s="94"/>
      <c r="U11" s="95"/>
      <c r="V11" s="112"/>
      <c r="W11" s="99"/>
      <c r="X11" s="85"/>
      <c r="Y11" s="83"/>
      <c r="Z11" s="85"/>
      <c r="AA11" s="85"/>
      <c r="AB11" s="83"/>
      <c r="AC11" s="83"/>
      <c r="AD11" s="83"/>
      <c r="AE11" s="83"/>
      <c r="AF11" s="83"/>
    </row>
    <row r="12" spans="1:32" s="62" customFormat="1" ht="79.5" customHeight="1">
      <c r="A12" s="120"/>
      <c r="B12" s="118"/>
      <c r="C12" s="52" t="s">
        <v>7</v>
      </c>
      <c r="D12" s="86"/>
      <c r="E12" s="86"/>
      <c r="F12" s="106"/>
      <c r="G12" s="95"/>
      <c r="H12" s="52" t="s">
        <v>3</v>
      </c>
      <c r="I12" s="52" t="s">
        <v>4</v>
      </c>
      <c r="J12" s="52" t="s">
        <v>5</v>
      </c>
      <c r="K12" s="52" t="s">
        <v>17</v>
      </c>
      <c r="L12" s="63" t="s">
        <v>11</v>
      </c>
      <c r="M12" s="52" t="s">
        <v>6</v>
      </c>
      <c r="N12" s="52" t="s">
        <v>10</v>
      </c>
      <c r="O12" s="52" t="s">
        <v>7</v>
      </c>
      <c r="P12" s="54" t="s">
        <v>13</v>
      </c>
      <c r="Q12" s="54" t="s">
        <v>14</v>
      </c>
      <c r="R12" s="54" t="s">
        <v>15</v>
      </c>
      <c r="S12" s="54" t="s">
        <v>22</v>
      </c>
      <c r="T12" s="54" t="s">
        <v>14</v>
      </c>
      <c r="U12" s="54" t="s">
        <v>15</v>
      </c>
      <c r="V12" s="113"/>
      <c r="W12" s="99"/>
      <c r="X12" s="86"/>
      <c r="Y12" s="83"/>
      <c r="Z12" s="86"/>
      <c r="AA12" s="86"/>
      <c r="AB12" s="83"/>
      <c r="AC12" s="83"/>
      <c r="AD12" s="83"/>
      <c r="AE12" s="83"/>
      <c r="AF12" s="83"/>
    </row>
    <row r="13" spans="1:32" s="6" customFormat="1" ht="19.5" customHeight="1">
      <c r="A13" s="24">
        <v>1</v>
      </c>
      <c r="B13" s="33">
        <v>2</v>
      </c>
      <c r="C13" s="24">
        <v>3</v>
      </c>
      <c r="D13" s="33">
        <v>4</v>
      </c>
      <c r="E13" s="24">
        <v>5</v>
      </c>
      <c r="F13" s="33">
        <v>6</v>
      </c>
      <c r="G13" s="24">
        <v>7</v>
      </c>
      <c r="H13" s="24">
        <v>8</v>
      </c>
      <c r="I13" s="33">
        <v>9</v>
      </c>
      <c r="J13" s="24">
        <v>10</v>
      </c>
      <c r="K13" s="33">
        <v>11</v>
      </c>
      <c r="L13" s="9" t="s">
        <v>31</v>
      </c>
      <c r="M13" s="9">
        <v>13</v>
      </c>
      <c r="N13" s="23">
        <v>14</v>
      </c>
      <c r="O13" s="22">
        <v>15</v>
      </c>
      <c r="P13" s="11" t="s">
        <v>21</v>
      </c>
      <c r="Q13" s="13">
        <v>17</v>
      </c>
      <c r="R13" s="13">
        <v>18</v>
      </c>
      <c r="S13" s="12" t="s">
        <v>32</v>
      </c>
      <c r="T13" s="13">
        <v>20</v>
      </c>
      <c r="U13" s="13">
        <v>21</v>
      </c>
      <c r="V13" s="11" t="s">
        <v>33</v>
      </c>
      <c r="W13" s="13">
        <v>23</v>
      </c>
      <c r="X13" s="12" t="s">
        <v>34</v>
      </c>
      <c r="Y13" s="13" t="s">
        <v>35</v>
      </c>
      <c r="Z13" s="13" t="s">
        <v>36</v>
      </c>
      <c r="AA13" s="13" t="s">
        <v>37</v>
      </c>
      <c r="AB13" s="27">
        <v>28</v>
      </c>
      <c r="AC13" s="27">
        <v>29</v>
      </c>
      <c r="AD13" s="27">
        <v>30</v>
      </c>
      <c r="AE13" s="27">
        <v>31</v>
      </c>
      <c r="AF13" s="27">
        <v>35</v>
      </c>
    </row>
    <row r="14" spans="1:32" ht="84" customHeight="1">
      <c r="A14" s="76">
        <v>1</v>
      </c>
      <c r="B14" s="75" t="s">
        <v>58</v>
      </c>
      <c r="C14" s="72" t="s">
        <v>6</v>
      </c>
      <c r="D14" s="72" t="s">
        <v>56</v>
      </c>
      <c r="E14" s="72" t="s">
        <v>56</v>
      </c>
      <c r="F14" s="75" t="s">
        <v>58</v>
      </c>
      <c r="G14" s="74" t="s">
        <v>59</v>
      </c>
      <c r="H14" s="44">
        <v>12</v>
      </c>
      <c r="I14" s="44">
        <v>62</v>
      </c>
      <c r="J14" s="44">
        <v>1</v>
      </c>
      <c r="K14" s="44">
        <v>1</v>
      </c>
      <c r="L14" s="10">
        <f aca="true" t="shared" si="0" ref="L14:L19">M14+N14+O14</f>
        <v>30</v>
      </c>
      <c r="M14" s="30">
        <v>30</v>
      </c>
      <c r="N14" s="7"/>
      <c r="O14" s="8"/>
      <c r="P14" s="45">
        <f aca="true" t="shared" si="1" ref="P14:P19">Q14+R14</f>
        <v>75000</v>
      </c>
      <c r="Q14" s="45">
        <v>75000</v>
      </c>
      <c r="R14" s="46"/>
      <c r="S14" s="46">
        <f aca="true" t="shared" si="2" ref="S14:S19">T14+U14</f>
        <v>300000</v>
      </c>
      <c r="T14" s="45">
        <v>300000</v>
      </c>
      <c r="U14" s="47"/>
      <c r="V14" s="48">
        <f aca="true" t="shared" si="3" ref="V14:V19">P14+S14</f>
        <v>375000</v>
      </c>
      <c r="W14" s="48">
        <v>0</v>
      </c>
      <c r="X14" s="34">
        <f aca="true" t="shared" si="4" ref="X14:X19">S14/V14</f>
        <v>0.8</v>
      </c>
      <c r="Y14" s="34">
        <f aca="true" t="shared" si="5" ref="Y14:Y19">W14/V14</f>
        <v>0</v>
      </c>
      <c r="Z14" s="46">
        <f aca="true" t="shared" si="6" ref="Z14:Z19">T14/(M14+N14)</f>
        <v>10000</v>
      </c>
      <c r="AA14" s="31" t="e">
        <f aca="true" t="shared" si="7" ref="AA14:AA19">U14/O14</f>
        <v>#DIV/0!</v>
      </c>
      <c r="AB14" s="21"/>
      <c r="AC14" s="21"/>
      <c r="AD14" s="21"/>
      <c r="AE14" s="21"/>
      <c r="AF14" s="78" t="s">
        <v>72</v>
      </c>
    </row>
    <row r="15" spans="1:32" ht="212.25">
      <c r="A15" s="76">
        <v>2</v>
      </c>
      <c r="B15" s="75" t="s">
        <v>60</v>
      </c>
      <c r="C15" s="72" t="s">
        <v>6</v>
      </c>
      <c r="D15" s="72" t="s">
        <v>56</v>
      </c>
      <c r="E15" s="72" t="s">
        <v>56</v>
      </c>
      <c r="F15" s="73" t="s">
        <v>61</v>
      </c>
      <c r="G15" s="74" t="s">
        <v>57</v>
      </c>
      <c r="H15" s="44">
        <v>12</v>
      </c>
      <c r="I15" s="44">
        <v>61</v>
      </c>
      <c r="J15" s="44">
        <v>1</v>
      </c>
      <c r="K15" s="44">
        <v>1</v>
      </c>
      <c r="L15" s="10">
        <f t="shared" si="0"/>
        <v>120</v>
      </c>
      <c r="M15" s="30">
        <v>120</v>
      </c>
      <c r="N15" s="7"/>
      <c r="O15" s="21"/>
      <c r="P15" s="45">
        <f t="shared" si="1"/>
        <v>300000</v>
      </c>
      <c r="Q15" s="45">
        <v>300000</v>
      </c>
      <c r="R15" s="45"/>
      <c r="S15" s="46">
        <f t="shared" si="2"/>
        <v>1200000</v>
      </c>
      <c r="T15" s="45">
        <v>1200000</v>
      </c>
      <c r="U15" s="45"/>
      <c r="V15" s="48">
        <f t="shared" si="3"/>
        <v>1500000</v>
      </c>
      <c r="W15" s="48">
        <v>166500</v>
      </c>
      <c r="X15" s="34">
        <f t="shared" si="4"/>
        <v>0.8</v>
      </c>
      <c r="Y15" s="34">
        <f t="shared" si="5"/>
        <v>0.111</v>
      </c>
      <c r="Z15" s="46">
        <f t="shared" si="6"/>
        <v>10000</v>
      </c>
      <c r="AA15" s="31" t="e">
        <f t="shared" si="7"/>
        <v>#DIV/0!</v>
      </c>
      <c r="AB15" s="121">
        <v>120</v>
      </c>
      <c r="AC15" s="121">
        <v>12</v>
      </c>
      <c r="AD15" s="121">
        <v>1700</v>
      </c>
      <c r="AE15" s="121">
        <v>1700</v>
      </c>
      <c r="AF15" s="81" t="s">
        <v>83</v>
      </c>
    </row>
    <row r="16" spans="1:32" ht="212.25">
      <c r="A16" s="76">
        <v>3</v>
      </c>
      <c r="B16" s="75" t="s">
        <v>62</v>
      </c>
      <c r="C16" s="72" t="s">
        <v>6</v>
      </c>
      <c r="D16" s="72" t="s">
        <v>56</v>
      </c>
      <c r="E16" s="72" t="s">
        <v>56</v>
      </c>
      <c r="F16" s="73" t="s">
        <v>64</v>
      </c>
      <c r="G16" s="74" t="s">
        <v>57</v>
      </c>
      <c r="H16" s="44">
        <v>12</v>
      </c>
      <c r="I16" s="44">
        <v>61</v>
      </c>
      <c r="J16" s="44">
        <v>1</v>
      </c>
      <c r="K16" s="44">
        <v>1</v>
      </c>
      <c r="L16" s="10">
        <f t="shared" si="0"/>
        <v>60</v>
      </c>
      <c r="M16" s="30">
        <v>60</v>
      </c>
      <c r="N16" s="7"/>
      <c r="O16" s="21"/>
      <c r="P16" s="45">
        <f t="shared" si="1"/>
        <v>150000</v>
      </c>
      <c r="Q16" s="45">
        <v>150000</v>
      </c>
      <c r="R16" s="45"/>
      <c r="S16" s="46">
        <f t="shared" si="2"/>
        <v>600000</v>
      </c>
      <c r="T16" s="45">
        <v>600000</v>
      </c>
      <c r="U16" s="45"/>
      <c r="V16" s="48">
        <f t="shared" si="3"/>
        <v>750000</v>
      </c>
      <c r="W16" s="48">
        <v>92250</v>
      </c>
      <c r="X16" s="34">
        <f t="shared" si="4"/>
        <v>0.8</v>
      </c>
      <c r="Y16" s="34">
        <f t="shared" si="5"/>
        <v>0.123</v>
      </c>
      <c r="Z16" s="46">
        <f t="shared" si="6"/>
        <v>10000</v>
      </c>
      <c r="AA16" s="31" t="e">
        <f t="shared" si="7"/>
        <v>#DIV/0!</v>
      </c>
      <c r="AB16" s="121">
        <v>60</v>
      </c>
      <c r="AC16" s="122">
        <v>12</v>
      </c>
      <c r="AD16" s="122">
        <v>1700</v>
      </c>
      <c r="AE16" s="122">
        <v>1700</v>
      </c>
      <c r="AF16" s="81" t="s">
        <v>83</v>
      </c>
    </row>
    <row r="17" spans="1:32" ht="212.25">
      <c r="A17" s="76">
        <v>4</v>
      </c>
      <c r="B17" s="75" t="s">
        <v>63</v>
      </c>
      <c r="C17" s="72" t="s">
        <v>6</v>
      </c>
      <c r="D17" s="72" t="s">
        <v>56</v>
      </c>
      <c r="E17" s="72" t="s">
        <v>56</v>
      </c>
      <c r="F17" s="73" t="s">
        <v>64</v>
      </c>
      <c r="G17" s="74" t="s">
        <v>57</v>
      </c>
      <c r="H17" s="44">
        <v>12</v>
      </c>
      <c r="I17" s="44">
        <v>61</v>
      </c>
      <c r="J17" s="44">
        <v>1</v>
      </c>
      <c r="K17" s="44">
        <v>1</v>
      </c>
      <c r="L17" s="10">
        <f t="shared" si="0"/>
        <v>57</v>
      </c>
      <c r="M17" s="30">
        <v>57</v>
      </c>
      <c r="N17" s="7"/>
      <c r="O17" s="21"/>
      <c r="P17" s="45">
        <f t="shared" si="1"/>
        <v>142500</v>
      </c>
      <c r="Q17" s="45">
        <v>142500</v>
      </c>
      <c r="R17" s="45"/>
      <c r="S17" s="46">
        <f t="shared" si="2"/>
        <v>570000</v>
      </c>
      <c r="T17" s="45">
        <v>570000</v>
      </c>
      <c r="U17" s="45"/>
      <c r="V17" s="48">
        <f t="shared" si="3"/>
        <v>712500</v>
      </c>
      <c r="W17" s="48">
        <v>87637.5</v>
      </c>
      <c r="X17" s="34">
        <f t="shared" si="4"/>
        <v>0.8</v>
      </c>
      <c r="Y17" s="34">
        <f t="shared" si="5"/>
        <v>0.123</v>
      </c>
      <c r="Z17" s="46">
        <f t="shared" si="6"/>
        <v>10000</v>
      </c>
      <c r="AA17" s="31" t="e">
        <f t="shared" si="7"/>
        <v>#DIV/0!</v>
      </c>
      <c r="AB17" s="121">
        <v>57</v>
      </c>
      <c r="AC17" s="121">
        <v>12</v>
      </c>
      <c r="AD17" s="121">
        <v>1700</v>
      </c>
      <c r="AE17" s="121">
        <v>1700</v>
      </c>
      <c r="AF17" s="81" t="s">
        <v>83</v>
      </c>
    </row>
    <row r="18" spans="1:32" ht="212.25">
      <c r="A18" s="76">
        <v>5</v>
      </c>
      <c r="B18" s="75" t="s">
        <v>65</v>
      </c>
      <c r="C18" s="72" t="s">
        <v>6</v>
      </c>
      <c r="D18" s="72" t="s">
        <v>56</v>
      </c>
      <c r="E18" s="72" t="s">
        <v>56</v>
      </c>
      <c r="F18" s="73" t="s">
        <v>67</v>
      </c>
      <c r="G18" s="74" t="s">
        <v>68</v>
      </c>
      <c r="H18" s="44">
        <v>12</v>
      </c>
      <c r="I18" s="44">
        <v>61</v>
      </c>
      <c r="J18" s="44">
        <v>1</v>
      </c>
      <c r="K18" s="44">
        <v>1</v>
      </c>
      <c r="L18" s="10">
        <f t="shared" si="0"/>
        <v>24</v>
      </c>
      <c r="M18" s="30">
        <v>24</v>
      </c>
      <c r="N18" s="7"/>
      <c r="O18" s="21"/>
      <c r="P18" s="45">
        <f t="shared" si="1"/>
        <v>60000</v>
      </c>
      <c r="Q18" s="45">
        <v>60000</v>
      </c>
      <c r="R18" s="45"/>
      <c r="S18" s="46">
        <f t="shared" si="2"/>
        <v>240000</v>
      </c>
      <c r="T18" s="45">
        <v>240000</v>
      </c>
      <c r="U18" s="45"/>
      <c r="V18" s="48">
        <f t="shared" si="3"/>
        <v>300000</v>
      </c>
      <c r="W18" s="48">
        <v>40500</v>
      </c>
      <c r="X18" s="34">
        <f t="shared" si="4"/>
        <v>0.8</v>
      </c>
      <c r="Y18" s="34">
        <f t="shared" si="5"/>
        <v>0.135</v>
      </c>
      <c r="Z18" s="46">
        <f t="shared" si="6"/>
        <v>10000</v>
      </c>
      <c r="AA18" s="31" t="e">
        <f t="shared" si="7"/>
        <v>#DIV/0!</v>
      </c>
      <c r="AB18" s="121">
        <v>24</v>
      </c>
      <c r="AC18" s="121">
        <v>12</v>
      </c>
      <c r="AD18" s="121">
        <v>1700</v>
      </c>
      <c r="AE18" s="121">
        <v>1700</v>
      </c>
      <c r="AF18" s="81" t="s">
        <v>83</v>
      </c>
    </row>
    <row r="19" spans="1:32" ht="212.25">
      <c r="A19" s="76">
        <v>6</v>
      </c>
      <c r="B19" s="75" t="s">
        <v>66</v>
      </c>
      <c r="C19" s="72" t="s">
        <v>6</v>
      </c>
      <c r="D19" s="72" t="s">
        <v>56</v>
      </c>
      <c r="E19" s="72" t="s">
        <v>56</v>
      </c>
      <c r="F19" s="73" t="s">
        <v>67</v>
      </c>
      <c r="G19" s="74" t="s">
        <v>57</v>
      </c>
      <c r="H19" s="44">
        <v>12</v>
      </c>
      <c r="I19" s="44">
        <v>61</v>
      </c>
      <c r="J19" s="44">
        <v>1</v>
      </c>
      <c r="K19" s="44">
        <v>1</v>
      </c>
      <c r="L19" s="10">
        <f t="shared" si="0"/>
        <v>28</v>
      </c>
      <c r="M19" s="30">
        <v>28</v>
      </c>
      <c r="N19" s="7"/>
      <c r="O19" s="21"/>
      <c r="P19" s="45">
        <f t="shared" si="1"/>
        <v>70000</v>
      </c>
      <c r="Q19" s="45">
        <v>70000</v>
      </c>
      <c r="R19" s="45"/>
      <c r="S19" s="46">
        <f t="shared" si="2"/>
        <v>280000</v>
      </c>
      <c r="T19" s="45">
        <v>280000</v>
      </c>
      <c r="U19" s="45"/>
      <c r="V19" s="48">
        <f t="shared" si="3"/>
        <v>350000</v>
      </c>
      <c r="W19" s="48">
        <v>47250</v>
      </c>
      <c r="X19" s="34">
        <f t="shared" si="4"/>
        <v>0.8</v>
      </c>
      <c r="Y19" s="34">
        <f t="shared" si="5"/>
        <v>0.135</v>
      </c>
      <c r="Z19" s="46">
        <f t="shared" si="6"/>
        <v>10000</v>
      </c>
      <c r="AA19" s="31" t="e">
        <f t="shared" si="7"/>
        <v>#DIV/0!</v>
      </c>
      <c r="AB19" s="121">
        <v>28</v>
      </c>
      <c r="AC19" s="121">
        <v>12</v>
      </c>
      <c r="AD19" s="121">
        <v>1700</v>
      </c>
      <c r="AE19" s="121">
        <v>1700</v>
      </c>
      <c r="AF19" s="81" t="s">
        <v>83</v>
      </c>
    </row>
    <row r="20" spans="1:32" ht="212.25">
      <c r="A20" s="76">
        <v>7</v>
      </c>
      <c r="B20" s="75" t="s">
        <v>69</v>
      </c>
      <c r="C20" s="72" t="s">
        <v>6</v>
      </c>
      <c r="D20" s="72" t="s">
        <v>56</v>
      </c>
      <c r="E20" s="72" t="s">
        <v>56</v>
      </c>
      <c r="F20" s="73" t="s">
        <v>70</v>
      </c>
      <c r="G20" s="74" t="s">
        <v>57</v>
      </c>
      <c r="H20" s="44">
        <v>12</v>
      </c>
      <c r="I20" s="44">
        <v>61</v>
      </c>
      <c r="J20" s="44">
        <v>1</v>
      </c>
      <c r="K20" s="44">
        <v>1</v>
      </c>
      <c r="L20" s="10">
        <f>M20+N20+O20</f>
        <v>95</v>
      </c>
      <c r="M20" s="30">
        <v>95</v>
      </c>
      <c r="N20" s="7"/>
      <c r="O20" s="21"/>
      <c r="P20" s="45">
        <f aca="true" t="shared" si="8" ref="P20:P25">Q20+R20</f>
        <v>237500</v>
      </c>
      <c r="Q20" s="45">
        <v>237500</v>
      </c>
      <c r="R20" s="45"/>
      <c r="S20" s="46">
        <f>T20+U20</f>
        <v>950000</v>
      </c>
      <c r="T20" s="45">
        <v>950000</v>
      </c>
      <c r="U20" s="45"/>
      <c r="V20" s="48">
        <f>P20+S20</f>
        <v>1187500</v>
      </c>
      <c r="W20" s="48">
        <v>131812.5</v>
      </c>
      <c r="X20" s="34">
        <f aca="true" t="shared" si="9" ref="X20:X25">S20/V20</f>
        <v>0.8</v>
      </c>
      <c r="Y20" s="34">
        <f aca="true" t="shared" si="10" ref="Y20:Y25">W20/V20</f>
        <v>0.111</v>
      </c>
      <c r="Z20" s="46">
        <f aca="true" t="shared" si="11" ref="Z20:Z25">T20/(M20+N20)</f>
        <v>10000</v>
      </c>
      <c r="AA20" s="31" t="e">
        <f aca="true" t="shared" si="12" ref="AA20:AA25">U20/O20</f>
        <v>#DIV/0!</v>
      </c>
      <c r="AB20" s="121">
        <v>95</v>
      </c>
      <c r="AC20" s="121">
        <v>12</v>
      </c>
      <c r="AD20" s="121">
        <v>1700</v>
      </c>
      <c r="AE20" s="121">
        <v>1700</v>
      </c>
      <c r="AF20" s="81" t="s">
        <v>83</v>
      </c>
    </row>
    <row r="21" spans="1:32" ht="75">
      <c r="A21" s="76">
        <v>8</v>
      </c>
      <c r="B21" s="75" t="s">
        <v>73</v>
      </c>
      <c r="C21" s="72" t="s">
        <v>6</v>
      </c>
      <c r="D21" s="72" t="s">
        <v>56</v>
      </c>
      <c r="E21" s="72" t="s">
        <v>56</v>
      </c>
      <c r="F21" s="72" t="s">
        <v>74</v>
      </c>
      <c r="G21" s="74" t="s">
        <v>57</v>
      </c>
      <c r="H21" s="79">
        <v>12</v>
      </c>
      <c r="I21" s="79">
        <v>61</v>
      </c>
      <c r="J21" s="80" t="s">
        <v>75</v>
      </c>
      <c r="K21" s="79">
        <v>1</v>
      </c>
      <c r="L21" s="10">
        <f>M21+N21+O21</f>
        <v>34</v>
      </c>
      <c r="M21" s="30">
        <v>34</v>
      </c>
      <c r="N21" s="7"/>
      <c r="O21" s="21"/>
      <c r="P21" s="45">
        <f t="shared" si="8"/>
        <v>85000</v>
      </c>
      <c r="Q21" s="45">
        <v>85000</v>
      </c>
      <c r="R21" s="45"/>
      <c r="S21" s="46">
        <f>T21+U21</f>
        <v>340000</v>
      </c>
      <c r="T21" s="45">
        <v>340000</v>
      </c>
      <c r="U21" s="45"/>
      <c r="V21" s="48">
        <f>P21+S21</f>
        <v>425000</v>
      </c>
      <c r="W21" s="48">
        <v>55000</v>
      </c>
      <c r="X21" s="34">
        <f t="shared" si="9"/>
        <v>0.8</v>
      </c>
      <c r="Y21" s="34">
        <f t="shared" si="10"/>
        <v>0.12941176470588237</v>
      </c>
      <c r="Z21" s="46">
        <f t="shared" si="11"/>
        <v>10000</v>
      </c>
      <c r="AA21" s="31" t="e">
        <f t="shared" si="12"/>
        <v>#DIV/0!</v>
      </c>
      <c r="AB21" s="121">
        <v>34</v>
      </c>
      <c r="AC21" s="121">
        <v>4</v>
      </c>
      <c r="AD21" s="121">
        <v>1520</v>
      </c>
      <c r="AE21" s="121">
        <v>1163</v>
      </c>
      <c r="AF21" s="78" t="s">
        <v>84</v>
      </c>
    </row>
    <row r="22" spans="1:32" ht="62.25">
      <c r="A22" s="76">
        <v>9</v>
      </c>
      <c r="B22" s="75" t="s">
        <v>76</v>
      </c>
      <c r="C22" s="72" t="s">
        <v>6</v>
      </c>
      <c r="D22" s="72" t="s">
        <v>56</v>
      </c>
      <c r="E22" s="72" t="s">
        <v>56</v>
      </c>
      <c r="F22" s="72" t="s">
        <v>74</v>
      </c>
      <c r="G22" s="74" t="s">
        <v>57</v>
      </c>
      <c r="H22" s="79">
        <v>12</v>
      </c>
      <c r="I22" s="79">
        <v>61</v>
      </c>
      <c r="J22" s="80" t="s">
        <v>75</v>
      </c>
      <c r="K22" s="79">
        <v>1</v>
      </c>
      <c r="L22" s="10">
        <f>M22+N22+O22</f>
        <v>48</v>
      </c>
      <c r="M22" s="30">
        <v>48</v>
      </c>
      <c r="N22" s="7"/>
      <c r="O22" s="21"/>
      <c r="P22" s="45">
        <f t="shared" si="8"/>
        <v>120000</v>
      </c>
      <c r="Q22" s="45">
        <v>120000</v>
      </c>
      <c r="R22" s="45"/>
      <c r="S22" s="46">
        <f>T22+U22</f>
        <v>480000</v>
      </c>
      <c r="T22" s="45">
        <v>480000</v>
      </c>
      <c r="U22" s="45"/>
      <c r="V22" s="48">
        <f>P22+S22</f>
        <v>600000</v>
      </c>
      <c r="W22" s="48">
        <v>90000</v>
      </c>
      <c r="X22" s="34">
        <f t="shared" si="9"/>
        <v>0.8</v>
      </c>
      <c r="Y22" s="34">
        <f t="shared" si="10"/>
        <v>0.15</v>
      </c>
      <c r="Z22" s="46">
        <f t="shared" si="11"/>
        <v>10000</v>
      </c>
      <c r="AA22" s="31" t="e">
        <f t="shared" si="12"/>
        <v>#DIV/0!</v>
      </c>
      <c r="AB22" s="121">
        <v>48</v>
      </c>
      <c r="AC22" s="121">
        <v>4</v>
      </c>
      <c r="AD22" s="121">
        <v>1520</v>
      </c>
      <c r="AE22" s="121">
        <v>1163</v>
      </c>
      <c r="AF22" s="78" t="s">
        <v>85</v>
      </c>
    </row>
    <row r="23" spans="1:32" ht="60">
      <c r="A23" s="76">
        <v>10</v>
      </c>
      <c r="B23" s="75" t="s">
        <v>77</v>
      </c>
      <c r="C23" s="72" t="s">
        <v>6</v>
      </c>
      <c r="D23" s="72" t="s">
        <v>56</v>
      </c>
      <c r="E23" s="72" t="s">
        <v>56</v>
      </c>
      <c r="F23" s="72" t="s">
        <v>78</v>
      </c>
      <c r="G23" s="74" t="s">
        <v>57</v>
      </c>
      <c r="H23" s="79">
        <v>12</v>
      </c>
      <c r="I23" s="79">
        <v>61</v>
      </c>
      <c r="J23" s="80" t="s">
        <v>75</v>
      </c>
      <c r="K23" s="79">
        <v>1</v>
      </c>
      <c r="L23" s="10">
        <f>M23+N23+O23</f>
        <v>26</v>
      </c>
      <c r="M23" s="30">
        <v>26</v>
      </c>
      <c r="N23" s="7"/>
      <c r="O23" s="21"/>
      <c r="P23" s="45">
        <f t="shared" si="8"/>
        <v>65000</v>
      </c>
      <c r="Q23" s="45">
        <v>65000</v>
      </c>
      <c r="R23" s="45"/>
      <c r="S23" s="46">
        <f>T23+U23</f>
        <v>260000</v>
      </c>
      <c r="T23" s="45">
        <v>260000</v>
      </c>
      <c r="U23" s="45"/>
      <c r="V23" s="48">
        <f>P23+S23</f>
        <v>325000</v>
      </c>
      <c r="W23" s="48">
        <v>2000</v>
      </c>
      <c r="X23" s="34">
        <f t="shared" si="9"/>
        <v>0.8</v>
      </c>
      <c r="Y23" s="34">
        <f t="shared" si="10"/>
        <v>0.006153846153846154</v>
      </c>
      <c r="Z23" s="46">
        <f t="shared" si="11"/>
        <v>10000</v>
      </c>
      <c r="AA23" s="31" t="e">
        <f t="shared" si="12"/>
        <v>#DIV/0!</v>
      </c>
      <c r="AB23" s="121">
        <v>26</v>
      </c>
      <c r="AC23" s="121">
        <v>12</v>
      </c>
      <c r="AD23" s="121">
        <v>1200</v>
      </c>
      <c r="AE23" s="121">
        <v>850</v>
      </c>
      <c r="AF23" s="78" t="s">
        <v>81</v>
      </c>
    </row>
    <row r="24" spans="1:32" ht="187.5">
      <c r="A24" s="76">
        <v>11</v>
      </c>
      <c r="B24" s="75" t="s">
        <v>79</v>
      </c>
      <c r="C24" s="72" t="s">
        <v>6</v>
      </c>
      <c r="D24" s="72" t="s">
        <v>56</v>
      </c>
      <c r="E24" s="72" t="s">
        <v>56</v>
      </c>
      <c r="F24" s="72" t="s">
        <v>80</v>
      </c>
      <c r="G24" s="74" t="s">
        <v>57</v>
      </c>
      <c r="H24" s="79">
        <v>13</v>
      </c>
      <c r="I24" s="79">
        <v>61</v>
      </c>
      <c r="J24" s="80" t="s">
        <v>75</v>
      </c>
      <c r="K24" s="79">
        <v>1</v>
      </c>
      <c r="L24" s="10">
        <f>M24+N24+O24</f>
        <v>32</v>
      </c>
      <c r="M24" s="30">
        <v>32</v>
      </c>
      <c r="N24" s="7"/>
      <c r="O24" s="21"/>
      <c r="P24" s="45">
        <f t="shared" si="8"/>
        <v>70000</v>
      </c>
      <c r="Q24" s="45">
        <v>70000</v>
      </c>
      <c r="R24" s="45"/>
      <c r="S24" s="46">
        <f>T24+U24</f>
        <v>232000</v>
      </c>
      <c r="T24" s="45">
        <v>232000</v>
      </c>
      <c r="U24" s="45"/>
      <c r="V24" s="48">
        <f>P24+S24</f>
        <v>302000</v>
      </c>
      <c r="W24" s="48">
        <v>45000</v>
      </c>
      <c r="X24" s="34">
        <f t="shared" si="9"/>
        <v>0.7682119205298014</v>
      </c>
      <c r="Y24" s="34">
        <f t="shared" si="10"/>
        <v>0.1490066225165563</v>
      </c>
      <c r="Z24" s="46">
        <f t="shared" si="11"/>
        <v>7250</v>
      </c>
      <c r="AA24" s="31" t="e">
        <f t="shared" si="12"/>
        <v>#DIV/0!</v>
      </c>
      <c r="AB24" s="121">
        <v>32</v>
      </c>
      <c r="AC24" s="121">
        <v>9</v>
      </c>
      <c r="AD24" s="121">
        <v>850</v>
      </c>
      <c r="AE24" s="121">
        <v>750</v>
      </c>
      <c r="AF24" s="77" t="s">
        <v>82</v>
      </c>
    </row>
    <row r="25" spans="1:32" ht="12.75" customHeight="1">
      <c r="A25" s="114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  <c r="L25" s="29">
        <f>SUM(L14:L24)</f>
        <v>554</v>
      </c>
      <c r="M25" s="29">
        <f>SUM(M14:M24)</f>
        <v>554</v>
      </c>
      <c r="N25" s="26">
        <f>SUM(N14:N24)</f>
        <v>0</v>
      </c>
      <c r="O25" s="26">
        <f>SUM(O14:O24)</f>
        <v>0</v>
      </c>
      <c r="P25" s="49">
        <f t="shared" si="8"/>
        <v>1375000</v>
      </c>
      <c r="Q25" s="50">
        <f aca="true" t="shared" si="13" ref="Q25:W25">SUM(Q14:Q24)</f>
        <v>1375000</v>
      </c>
      <c r="R25" s="50">
        <f t="shared" si="13"/>
        <v>0</v>
      </c>
      <c r="S25" s="50">
        <f t="shared" si="13"/>
        <v>5452000</v>
      </c>
      <c r="T25" s="50">
        <f t="shared" si="13"/>
        <v>5452000</v>
      </c>
      <c r="U25" s="50">
        <f t="shared" si="13"/>
        <v>0</v>
      </c>
      <c r="V25" s="50">
        <f t="shared" si="13"/>
        <v>6827000</v>
      </c>
      <c r="W25" s="50">
        <f t="shared" si="13"/>
        <v>757950</v>
      </c>
      <c r="X25" s="35">
        <f t="shared" si="9"/>
        <v>0.7985938186611982</v>
      </c>
      <c r="Y25" s="35">
        <f t="shared" si="10"/>
        <v>0.11102241101508716</v>
      </c>
      <c r="Z25" s="51">
        <f t="shared" si="11"/>
        <v>9841.155234657039</v>
      </c>
      <c r="AA25" s="51" t="e">
        <f t="shared" si="12"/>
        <v>#DIV/0!</v>
      </c>
      <c r="AB25" s="56">
        <f>SUM(AB14:AB24)</f>
        <v>524</v>
      </c>
      <c r="AC25" s="51" t="s">
        <v>18</v>
      </c>
      <c r="AD25" s="51">
        <f>AVERAGE(AD14:AD24)</f>
        <v>1529</v>
      </c>
      <c r="AE25" s="51">
        <f>AVERAGE(AE14:AE24)</f>
        <v>1412.6</v>
      </c>
      <c r="AF25" s="51"/>
    </row>
    <row r="26" spans="1:27" s="5" customFormat="1" ht="12">
      <c r="A26" s="64" t="s">
        <v>26</v>
      </c>
      <c r="B26" s="64"/>
      <c r="C26" s="64"/>
      <c r="D26" s="64"/>
      <c r="E26" s="64"/>
      <c r="F26" s="64"/>
      <c r="G26" s="65"/>
      <c r="H26" s="65"/>
      <c r="I26" s="65"/>
      <c r="J26" s="65"/>
      <c r="K26" s="66"/>
      <c r="L26" s="66"/>
      <c r="M26" s="66"/>
      <c r="N26" s="66"/>
      <c r="O26" s="66"/>
      <c r="P26" s="6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5" customFormat="1" ht="12">
      <c r="A27" s="64" t="s">
        <v>38</v>
      </c>
      <c r="B27" s="64"/>
      <c r="C27" s="64"/>
      <c r="D27" s="64"/>
      <c r="E27" s="64"/>
      <c r="F27" s="64"/>
      <c r="G27" s="65"/>
      <c r="H27" s="65"/>
      <c r="I27" s="65"/>
      <c r="J27" s="65"/>
      <c r="K27" s="66"/>
      <c r="L27" s="66"/>
      <c r="M27" s="66"/>
      <c r="N27" s="66"/>
      <c r="O27" s="66"/>
      <c r="P27" s="66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s="16" customFormat="1" ht="12">
      <c r="A28" s="64" t="s">
        <v>44</v>
      </c>
      <c r="B28" s="64"/>
      <c r="C28" s="64"/>
      <c r="D28" s="64"/>
      <c r="E28" s="64"/>
      <c r="F28" s="64"/>
      <c r="G28" s="65"/>
      <c r="H28" s="67"/>
      <c r="I28" s="67"/>
      <c r="J28" s="67"/>
      <c r="K28" s="66"/>
      <c r="L28" s="66"/>
      <c r="M28" s="66"/>
      <c r="N28" s="66"/>
      <c r="O28" s="66"/>
      <c r="P28" s="66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">
      <c r="A29" s="64" t="s">
        <v>45</v>
      </c>
      <c r="B29" s="64"/>
      <c r="C29" s="64"/>
      <c r="D29" s="64"/>
      <c r="E29" s="64"/>
      <c r="F29" s="64"/>
      <c r="G29" s="4"/>
      <c r="H29" s="4"/>
      <c r="I29" s="4"/>
      <c r="J29" s="4"/>
      <c r="K29" s="68"/>
      <c r="L29" s="68"/>
      <c r="M29" s="68"/>
      <c r="N29" s="68"/>
      <c r="O29" s="69"/>
      <c r="P29" s="69"/>
      <c r="Q29" s="40"/>
      <c r="R29" s="40"/>
      <c r="S29" s="40"/>
      <c r="T29" s="40"/>
      <c r="U29" s="39"/>
      <c r="V29" s="39"/>
      <c r="W29" s="39"/>
      <c r="X29" s="39"/>
      <c r="Y29" s="39"/>
      <c r="Z29" s="39"/>
      <c r="AA29" s="39"/>
    </row>
    <row r="30" spans="1:27" ht="14.25" customHeight="1">
      <c r="A30" s="64" t="s">
        <v>46</v>
      </c>
      <c r="B30" s="64"/>
      <c r="C30" s="64"/>
      <c r="D30" s="64"/>
      <c r="E30" s="64"/>
      <c r="F30" s="64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4.25" customHeight="1">
      <c r="A31" s="97" t="s">
        <v>47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16" ht="12">
      <c r="A32" s="82" t="s">
        <v>48</v>
      </c>
      <c r="B32" s="82"/>
      <c r="C32" s="82"/>
      <c r="D32" s="82"/>
      <c r="E32" s="82"/>
      <c r="F32" s="82"/>
      <c r="G32" s="82"/>
      <c r="H32" s="82"/>
      <c r="I32" s="82"/>
      <c r="J32" s="82"/>
      <c r="K32" s="55"/>
      <c r="L32" s="55"/>
      <c r="M32" s="55"/>
      <c r="N32" s="55"/>
      <c r="O32" s="55"/>
      <c r="P32" s="55"/>
    </row>
    <row r="33" spans="1:16" ht="12">
      <c r="A33" s="82" t="s">
        <v>49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55"/>
    </row>
  </sheetData>
  <sheetProtection formatCells="0" formatColumns="0" formatRows="0"/>
  <mergeCells count="32">
    <mergeCell ref="A6:B6"/>
    <mergeCell ref="P9:U11"/>
    <mergeCell ref="Z9:Z12"/>
    <mergeCell ref="V9:V12"/>
    <mergeCell ref="A25:K25"/>
    <mergeCell ref="B9:B12"/>
    <mergeCell ref="A9:A12"/>
    <mergeCell ref="H9:K11"/>
    <mergeCell ref="G9:G12"/>
    <mergeCell ref="Y9:Y12"/>
    <mergeCell ref="C6:G6"/>
    <mergeCell ref="A31:P31"/>
    <mergeCell ref="AA9:AA12"/>
    <mergeCell ref="W9:W12"/>
    <mergeCell ref="M1:N1"/>
    <mergeCell ref="M3:R3"/>
    <mergeCell ref="F9:F12"/>
    <mergeCell ref="A1:E1"/>
    <mergeCell ref="A4:E4"/>
    <mergeCell ref="A5:N5"/>
    <mergeCell ref="AB9:AE9"/>
    <mergeCell ref="AF10:AF12"/>
    <mergeCell ref="D9:D12"/>
    <mergeCell ref="E9:E12"/>
    <mergeCell ref="X9:X12"/>
    <mergeCell ref="L9:O11"/>
    <mergeCell ref="A33:O33"/>
    <mergeCell ref="AB10:AB12"/>
    <mergeCell ref="AC10:AC12"/>
    <mergeCell ref="AD10:AD12"/>
    <mergeCell ref="AE10:AE12"/>
    <mergeCell ref="A32:J32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H12:K12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44" r:id="rId1"/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Anna Moskal</cp:lastModifiedBy>
  <cp:lastPrinted>2020-07-06T12:57:39Z</cp:lastPrinted>
  <dcterms:created xsi:type="dcterms:W3CDTF">2014-01-22T08:27:05Z</dcterms:created>
  <dcterms:modified xsi:type="dcterms:W3CDTF">2021-02-12T07:19:07Z</dcterms:modified>
  <cp:category/>
  <cp:version/>
  <cp:contentType/>
  <cp:contentStatus/>
</cp:coreProperties>
</file>